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<sst xmlns="http://schemas.openxmlformats.org/spreadsheetml/2006/main" count="5102" uniqueCount="1996">
  <si>
    <t>Старший лаборант з хімічних досліджень води</t>
  </si>
  <si>
    <t>Агалакова Віра Олександрівна</t>
  </si>
  <si>
    <t>Слюсар з експлуатації та ремонту газового устаткування 6 розряду</t>
  </si>
  <si>
    <t>Леоненко Сергій Миколайович</t>
  </si>
  <si>
    <t>Примаченко Сергій Михайлович</t>
  </si>
  <si>
    <t>Слюсар-сантехнік 6 розряду</t>
  </si>
  <si>
    <t>Тимошенко Леонід Іванович</t>
  </si>
  <si>
    <t>Коробко Леонід Олексійович</t>
  </si>
  <si>
    <t>Ковальчук Василь Васильович</t>
  </si>
  <si>
    <t>Крамаренко Олексій Миколайович</t>
  </si>
  <si>
    <t>Ковальчук Василь Григорович</t>
  </si>
  <si>
    <t>Пінчук Анатолій Трохимович</t>
  </si>
  <si>
    <t>Саюк Микола Володимирович</t>
  </si>
  <si>
    <t>Ведменко Юрій Вікторович</t>
  </si>
  <si>
    <t>Биченко Володимир Миколайович</t>
  </si>
  <si>
    <t xml:space="preserve">Джус Микола Олексійович </t>
  </si>
  <si>
    <t>Слюсар з обслуговування водопроводу 6 розряду</t>
  </si>
  <si>
    <t>Слюсар з контрольно-вимірювальних приладів та автоматики 6 розряду</t>
  </si>
  <si>
    <t>Електрогазозварник 6 розряду</t>
  </si>
  <si>
    <t>Оператор котельні</t>
  </si>
  <si>
    <t>Галько Тетяна Михайлівна</t>
  </si>
  <si>
    <t>Єсаков Валерій Михайлович</t>
  </si>
  <si>
    <t>Ковтун Микола Михайлович</t>
  </si>
  <si>
    <t>Артамонов Олександр Васильович</t>
  </si>
  <si>
    <t>Величко Тетяна Олександрівна</t>
  </si>
  <si>
    <t>Новік Галина Іванівна</t>
  </si>
  <si>
    <t>Нішта Ігор Лукич</t>
  </si>
  <si>
    <t>Джус Микола Олексійович</t>
  </si>
  <si>
    <t>Сектор обслуговування ліфтів та систем вентиляції</t>
  </si>
  <si>
    <t>Головний механік</t>
  </si>
  <si>
    <t>Провідний фахівець з ліфтового господарства</t>
  </si>
  <si>
    <t>Григораж Меланія Михайлівна</t>
  </si>
  <si>
    <t>Майстер з налагодження приладів систем вентиляції та кондиціювання**</t>
  </si>
  <si>
    <t>Слюсар з ремонту та обслуговування систем вентиляції та кондиціювання 6 розряду**</t>
  </si>
  <si>
    <t>Сектор енергозабезпечення</t>
  </si>
  <si>
    <t>Головний енергетик</t>
  </si>
  <si>
    <t>Старший майстер енергодільниці</t>
  </si>
  <si>
    <t>Мохно Валерій Григорович</t>
  </si>
  <si>
    <t>Старший майстер з обслуговування холодильного та електрообладнання</t>
  </si>
  <si>
    <t>Дорученко Олександр Олександров</t>
  </si>
  <si>
    <t>Гладкий Володимир Іванович</t>
  </si>
  <si>
    <t>Авраменко Олексій Олександрович</t>
  </si>
  <si>
    <t xml:space="preserve">ВІДДІЛ МАТЕРІАЛЬНО-ТЕХНІЧНОГО ЗАБЕЗПЕЧЕННЯ </t>
  </si>
  <si>
    <t>Зикун Микола Валентинович</t>
  </si>
  <si>
    <t xml:space="preserve">Пшенишнюк Ліна Володимирівна </t>
  </si>
  <si>
    <t>Товарознавець</t>
  </si>
  <si>
    <t>Степанець Анатолій Давидович</t>
  </si>
  <si>
    <t xml:space="preserve">Комірник </t>
  </si>
  <si>
    <t>Франишина Олена Миколаївна</t>
  </si>
  <si>
    <t>Підсобний робітник</t>
  </si>
  <si>
    <t>Мелеш Віктор Дмитрович</t>
  </si>
  <si>
    <t>Всього професорсько-викладацький склад</t>
  </si>
  <si>
    <t xml:space="preserve">в т.ч. за рахунок загального фонду </t>
  </si>
  <si>
    <t>РАЗОМ ПО ШТАТНОМУ РОЗПИСУ</t>
  </si>
  <si>
    <t>в т.ч. за рахунок загального фонду</t>
  </si>
  <si>
    <t xml:space="preserve">* Фінансування за рахунок коштів загального і спеціального фонду. </t>
  </si>
  <si>
    <t xml:space="preserve">** Фінансування за рахунок коштів спеціального фонду. </t>
  </si>
  <si>
    <t>Професор вч.зв.доцент, д.н.</t>
  </si>
  <si>
    <t>Красицька Лариса Василівна</t>
  </si>
  <si>
    <t>Боднарчук Оксана Іванівна</t>
  </si>
  <si>
    <t>Боднарчук Олег Григорович</t>
  </si>
  <si>
    <t>Доцент (без вч. зв.), к.н.*</t>
  </si>
  <si>
    <t>Касьяненко Артем Миколайович</t>
  </si>
  <si>
    <t>Старший викладач (без вч.зв.)</t>
  </si>
  <si>
    <t>Сєткіна Оксана Вікторівна</t>
  </si>
  <si>
    <t xml:space="preserve">Кошовий Леонід Андрійович </t>
  </si>
  <si>
    <t>Кошовий Леонід Андрійович</t>
  </si>
  <si>
    <t>Опанасенко Борис Іванович</t>
  </si>
  <si>
    <t>Мулявка Дмитро Григорович</t>
  </si>
  <si>
    <t>Романенко Раїса Станіславівна</t>
  </si>
  <si>
    <t>Юрченко Аліна Михайлівна</t>
  </si>
  <si>
    <t>Чигрина Галина Леонідівна</t>
  </si>
  <si>
    <t>Андрейцева Ольга Владиславівна</t>
  </si>
  <si>
    <t>ШТАТНИЙ   РОЗПИС</t>
  </si>
  <si>
    <t>УНІВЕРСИТЕТУ ДЕРЖАВНОЇ ФІСКАЛЬНОЇ СЛУЖБИ УКРАЇНИ</t>
  </si>
  <si>
    <t>За штатом всього:</t>
  </si>
  <si>
    <t>ВСЕГО</t>
  </si>
  <si>
    <t>зф, зф и сф</t>
  </si>
  <si>
    <t>СФ</t>
  </si>
  <si>
    <t>В тому числі:</t>
  </si>
  <si>
    <t>Підрозділи Університету</t>
  </si>
  <si>
    <t>НДІ ФП</t>
  </si>
  <si>
    <t>на 29.02.2016 рік</t>
  </si>
  <si>
    <t>Кількість зайнятих ставок</t>
  </si>
  <si>
    <t>Вакансії ЗФ</t>
  </si>
  <si>
    <t>Вакансії СФ</t>
  </si>
  <si>
    <t>Вводиться  з  26.01.2016 р.</t>
  </si>
  <si>
    <t>№ п\п</t>
  </si>
  <si>
    <t>Процун Костянтин Сергійович</t>
  </si>
  <si>
    <t>Савченко Алла Миколаївна</t>
  </si>
  <si>
    <t>Сластьоненко Оксана Олександрівна</t>
  </si>
  <si>
    <t>Данькевич Алла Петрівна</t>
  </si>
  <si>
    <t>Назва структурного  підрозділу та посад</t>
  </si>
  <si>
    <t>Тарифний розряд</t>
  </si>
  <si>
    <t>Кількість штатних посад</t>
  </si>
  <si>
    <t>Кількість штатних посад загальний фонд</t>
  </si>
  <si>
    <t>Кількість штатних посад спеціальний фонд</t>
  </si>
  <si>
    <t>Посадовий оклад</t>
  </si>
  <si>
    <t>Прізвище та  ініціали</t>
  </si>
  <si>
    <t>Вчене звання, науковий ступінь</t>
  </si>
  <si>
    <t>Сумісництво</t>
  </si>
  <si>
    <t>Декрет та на декретному місці</t>
  </si>
  <si>
    <t>Призначенно та по яке в д.в.</t>
  </si>
  <si>
    <t>Відповідальний фахівець</t>
  </si>
  <si>
    <t>РЕКТОРАТ</t>
  </si>
  <si>
    <t>Ректор, професор, д.н.</t>
  </si>
  <si>
    <t>Пашко Павло Володимирович</t>
  </si>
  <si>
    <t>д.екон.,професор</t>
  </si>
  <si>
    <t>В.о.</t>
  </si>
  <si>
    <t>Пікуза, Панасюк</t>
  </si>
  <si>
    <t>Глух Марина Василівна</t>
  </si>
  <si>
    <t>к.ю.н., доцент</t>
  </si>
  <si>
    <t>Помічник ректора</t>
  </si>
  <si>
    <t>к.ю.н.</t>
  </si>
  <si>
    <t>Помічник ректора, к.н.**</t>
  </si>
  <si>
    <t>Карасевич Антоніна Павлівна</t>
  </si>
  <si>
    <t>к.філол., доцент</t>
  </si>
  <si>
    <t>в.с.</t>
  </si>
  <si>
    <t xml:space="preserve">Учений секретар, доцент, к.н.     </t>
  </si>
  <si>
    <t>Ярова Оксана Анатоліївна</t>
  </si>
  <si>
    <t>к.ю.мат.н., доцент</t>
  </si>
  <si>
    <t xml:space="preserve"> Всього        </t>
  </si>
  <si>
    <t xml:space="preserve">в т.ч. за рахунок спеціального фонду </t>
  </si>
  <si>
    <t>НАВЧАЛЬНО-НАУКОВИЙ ІНСТИТУТ ПРАВА</t>
  </si>
  <si>
    <t>Директор навчально-наукового інституту, професор, д.н.</t>
  </si>
  <si>
    <t>Сенюк Валентина Михайлівна</t>
  </si>
  <si>
    <t>Бершадський Василь Прокопович</t>
  </si>
  <si>
    <t>Сінічук Іван Андрійович</t>
  </si>
  <si>
    <t>Назаров Віктор Володимирович</t>
  </si>
  <si>
    <t>д.ю.н., професор</t>
  </si>
  <si>
    <t>постійно</t>
  </si>
  <si>
    <t>Заступник директора навчально-наукового інституту, доцент, к.н.</t>
  </si>
  <si>
    <t>Дей  Марина Олександрівна</t>
  </si>
  <si>
    <t>Провідний фахівець</t>
  </si>
  <si>
    <t>Яремич Людмила Владиславівна</t>
  </si>
  <si>
    <t>Ковальова</t>
  </si>
  <si>
    <t>Жукова Каріна Вікторівна</t>
  </si>
  <si>
    <t>Кіслова Ірина Ігорівна</t>
  </si>
  <si>
    <t>Гладчук Тетяна Петрівна</t>
  </si>
  <si>
    <t>Грицюк Ігор Васильович</t>
  </si>
  <si>
    <t xml:space="preserve">Фахівець І категорії </t>
  </si>
  <si>
    <t>Гайдамака Тетяна Володимирівна</t>
  </si>
  <si>
    <t>Фахівець без категорії</t>
  </si>
  <si>
    <t>Вітюк Дарія Любомирівна</t>
  </si>
  <si>
    <t>Методист вищої категорії</t>
  </si>
  <si>
    <t>Бинюк Наталія Михайлівна</t>
  </si>
  <si>
    <t>Методист вищої категорії**</t>
  </si>
  <si>
    <t>Всього</t>
  </si>
  <si>
    <t>КАФЕДРА ТЕОРІЇ ПРАВА ТА ДЕРЖАВИ</t>
  </si>
  <si>
    <t>Завідувач кафедри, професор, д.н.*</t>
  </si>
  <si>
    <t>Шевченко Анатолійй Євгенійович</t>
  </si>
  <si>
    <t>д.ю.н. професор</t>
  </si>
  <si>
    <t>Шевченко А.Є.</t>
  </si>
  <si>
    <t xml:space="preserve">Професор, д.н.*                   </t>
  </si>
  <si>
    <t>Шевченко 0,45</t>
  </si>
  <si>
    <t>Нижник Ніна Романівна</t>
  </si>
  <si>
    <t xml:space="preserve">Нижник </t>
  </si>
  <si>
    <t>Професор, вч.зв. доцент, к.н.*</t>
  </si>
  <si>
    <t>Дей, Доценко</t>
  </si>
  <si>
    <t>Доценко Віктор Олегович</t>
  </si>
  <si>
    <t>д.істор.н., доцент</t>
  </si>
  <si>
    <t>Доцент, к.н.*</t>
  </si>
  <si>
    <t>Гапоненко Людмила Віталіївна</t>
  </si>
  <si>
    <t>Кармаліта Марія Володимирівна</t>
  </si>
  <si>
    <t>Линник Тетяна Василівна</t>
  </si>
  <si>
    <t>Сердюк Вікторія Олександрівна</t>
  </si>
  <si>
    <t>Старостюк Алла Вікторівна</t>
  </si>
  <si>
    <t>з.с.</t>
  </si>
  <si>
    <t>Кудін Сергій Володимирович</t>
  </si>
  <si>
    <t>Доцент (без вч.зв.)*</t>
  </si>
  <si>
    <t>Кондуков Андрій Юрійович</t>
  </si>
  <si>
    <t>Кондуков</t>
  </si>
  <si>
    <t>Старший викладач (без н.с.)*</t>
  </si>
  <si>
    <t>Талах Анатолій Миколайович</t>
  </si>
  <si>
    <t>Асистент (без н.с.)*</t>
  </si>
  <si>
    <t>Чорна Ірина Вікторівна</t>
  </si>
  <si>
    <t>Завідувач навчальної лабораторії</t>
  </si>
  <si>
    <t>Леоненко Марина Сергіївна</t>
  </si>
  <si>
    <t>Петренко Світлана Юріївна</t>
  </si>
  <si>
    <t xml:space="preserve"> Всього</t>
  </si>
  <si>
    <t>КАФЕДРА ЦИВІЛЬНОГО ПРАВА ТА ПРОЦЕСУ</t>
  </si>
  <si>
    <t>Завідувач кафедри, професор, вч.зв. с.н.с., д.н.*</t>
  </si>
  <si>
    <t>Чеховська Ірина Василівна</t>
  </si>
  <si>
    <t>д.ю.н., с.н.с.</t>
  </si>
  <si>
    <t>Чеховська</t>
  </si>
  <si>
    <t>Новицький Андрій Миколайович</t>
  </si>
  <si>
    <t>Новицький</t>
  </si>
  <si>
    <t>Сіцінський Анатолій Станіславович</t>
  </si>
  <si>
    <t>д.н. з держ.управ.;професор</t>
  </si>
  <si>
    <t>Забарний Григорій Григорович</t>
  </si>
  <si>
    <t>к.ю.н.,доцент</t>
  </si>
  <si>
    <t>Забарний Г.Г.</t>
  </si>
  <si>
    <t>Дідук Алла Григорівна</t>
  </si>
  <si>
    <t>Шемелинець</t>
  </si>
  <si>
    <t>Іванов Сергій Олексійович</t>
  </si>
  <si>
    <t>Князька Лілія Антонівна</t>
  </si>
  <si>
    <t>Костюченко Олена Євгенівна</t>
  </si>
  <si>
    <t>Менів Любов Дмитрівна</t>
  </si>
  <si>
    <t>Новицька Наталія Борисівна</t>
  </si>
  <si>
    <t>к.ю.н., с.н.с.</t>
  </si>
  <si>
    <t>Обривкіна Оксана Миколаївна</t>
  </si>
  <si>
    <t>к.пед.н., доцент</t>
  </si>
  <si>
    <t>Шемелинець Іван Іванович</t>
  </si>
  <si>
    <t>Рябченко Юрій Юрійович</t>
  </si>
  <si>
    <t>Безрученко Володимир Сергійович</t>
  </si>
  <si>
    <t>к.ф-м.н. доцент</t>
  </si>
  <si>
    <t>Самілик Людмила Олексіївна</t>
  </si>
  <si>
    <t>Никитченко Наталія Валеріївна</t>
  </si>
  <si>
    <t>Доцент (без вч.зв.), к.н.*</t>
  </si>
  <si>
    <t>Самілик Л.О.</t>
  </si>
  <si>
    <t>Касянюк Тетяна Сергіївна</t>
  </si>
  <si>
    <t>Дяченко Сергій Вікторович</t>
  </si>
  <si>
    <t>Дяченко</t>
  </si>
  <si>
    <t>Лаговська Наталія Валеріївна</t>
  </si>
  <si>
    <t>Мілевська Альона Олександрівна</t>
  </si>
  <si>
    <t>Рогаль-Левицьк Мирослава Леонід.</t>
  </si>
  <si>
    <t>Савелова Юлія Михайлівна</t>
  </si>
  <si>
    <t>Ткаченко Лариса Георгіївна</t>
  </si>
  <si>
    <t>Кучер Алла Володимирівна</t>
  </si>
  <si>
    <t>Лехно Тетяна Сергіївна</t>
  </si>
  <si>
    <t>Довгалюк Алла Віталіївна</t>
  </si>
  <si>
    <t>Сандул Віктор Олександрович</t>
  </si>
  <si>
    <t>КАФЕДРА ГОСПОДАРСЬКОГО ПРАВА ТА ПРОЦЕСУ</t>
  </si>
  <si>
    <t>Завідувач кафедри, професор, вч.зв. доцент, д.н.*</t>
  </si>
  <si>
    <t>Мацелик Тетяна Олександрівна</t>
  </si>
  <si>
    <t>д.ю.н.; доцент</t>
  </si>
  <si>
    <t>Мацелик Т.О.</t>
  </si>
  <si>
    <t>Мацелик Михайло Олексійович</t>
  </si>
  <si>
    <t>к.ю.н;доцент</t>
  </si>
  <si>
    <t>Боднарчук О.Г.,Мацелик М.О.</t>
  </si>
  <si>
    <t>к.ю.н.; доцент</t>
  </si>
  <si>
    <t>Гаврилішин Анатолій Петрович</t>
  </si>
  <si>
    <t>Минюк Олена Юріївна</t>
  </si>
  <si>
    <t>Мілімко Лариса Василівна</t>
  </si>
  <si>
    <t>Бондаренко Микола Олексійович</t>
  </si>
  <si>
    <t>Бурикін Микола Павлович</t>
  </si>
  <si>
    <t>Качмар Оксана Вадимівна</t>
  </si>
  <si>
    <t>Багатов Андрій Олександрович</t>
  </si>
  <si>
    <t>Олінчук Валентина Миколаївна</t>
  </si>
  <si>
    <t xml:space="preserve">Нагорна Ніна Леонтіївна                             </t>
  </si>
  <si>
    <t>Онишко Олег Володимирович</t>
  </si>
  <si>
    <t>Позняков Спартак Петрович</t>
  </si>
  <si>
    <t>Починок Карина Борисівна</t>
  </si>
  <si>
    <t>Починок</t>
  </si>
  <si>
    <t>Яфонкін Анатолій Олексійович</t>
  </si>
  <si>
    <t>Яфонкін</t>
  </si>
  <si>
    <t>Дроботова Людмила Антонівна</t>
  </si>
  <si>
    <t>Пономаренко Наталія Олександрівна</t>
  </si>
  <si>
    <t>Білько Олександр Павлович</t>
  </si>
  <si>
    <t>Воротний Дмитро Васильович</t>
  </si>
  <si>
    <t>Роженюк Олена Олександрівна</t>
  </si>
  <si>
    <t>Матвієнко Інна Анатоліївна</t>
  </si>
  <si>
    <t>д.в.</t>
  </si>
  <si>
    <t>Шмолнавер Олеся Іванівна</t>
  </si>
  <si>
    <t>Бритюк Тетяна Миколаївна</t>
  </si>
  <si>
    <t>на д.в.</t>
  </si>
  <si>
    <t>Яремич Сергій Іванович</t>
  </si>
  <si>
    <t>Шумко Олена Петрівна</t>
  </si>
  <si>
    <t>Будник Юлія Андріївна</t>
  </si>
  <si>
    <t>КАФЕДРА ФІНАНСОВОГО  ПРАВА</t>
  </si>
  <si>
    <t>Касьяненко Любов Михайлівна</t>
  </si>
  <si>
    <t>д.ю.н.; професор</t>
  </si>
  <si>
    <t>Касьяненко Л.М.</t>
  </si>
  <si>
    <t>Касьяненко Л.М.0,45</t>
  </si>
  <si>
    <t>Білоус Віктор Тарасович</t>
  </si>
  <si>
    <t>Білоус В.Т.</t>
  </si>
  <si>
    <t>Глух М.В.</t>
  </si>
  <si>
    <t>Цимбалюк Анатолій Володимирович</t>
  </si>
  <si>
    <t>к.е.н.;доцент</t>
  </si>
  <si>
    <t>Цимбалюк А.В.</t>
  </si>
  <si>
    <t>Бригінець Олександр Олексійович</t>
  </si>
  <si>
    <t>Гарбінська-Руденко Альона Валеріїв</t>
  </si>
  <si>
    <t>Мельник Оксана Михайлівна</t>
  </si>
  <si>
    <t>Мельник Олена Петрівна</t>
  </si>
  <si>
    <t>Нікітіна Леся Олегівна</t>
  </si>
  <si>
    <t>Шакірова Олена Вадимівна</t>
  </si>
  <si>
    <t>Шолкова Тетяна Борисівна</t>
  </si>
  <si>
    <t>Атаманчук Наталія Іванівна</t>
  </si>
  <si>
    <t>Субіна Тетяна Володимирівна</t>
  </si>
  <si>
    <t>Свириденко Валентина Михайлівна</t>
  </si>
  <si>
    <t>Свириденко</t>
  </si>
  <si>
    <t>Старший викладач, к.н.*</t>
  </si>
  <si>
    <t>Ковтун Валентина Миколаївна</t>
  </si>
  <si>
    <t>Білорус Олег Анатолійович</t>
  </si>
  <si>
    <t>Забучинська Тетяна Володимирівна</t>
  </si>
  <si>
    <t>Кайдаш Леся Юріївна</t>
  </si>
  <si>
    <t>Керечанин Марина Василівна</t>
  </si>
  <si>
    <t>Погребна Наталія Володимирівна</t>
  </si>
  <si>
    <t>Фоменко Юлія Олександрівна</t>
  </si>
  <si>
    <t>Стріяшко Галина Миколаївна</t>
  </si>
  <si>
    <t>Білько Тетяна Олександрівна</t>
  </si>
  <si>
    <t>Фурман Тетяна Броніславівна</t>
  </si>
  <si>
    <t xml:space="preserve">КАФЕДРА КРИМІНАЛЬНОГО ПРОЦЕСУ ТА КРИМІНАЛІСТИКИ </t>
  </si>
  <si>
    <t>Цимбал Петро Васильович</t>
  </si>
  <si>
    <t>Цимбал П.В.</t>
  </si>
  <si>
    <t>Професор, д.н.*</t>
  </si>
  <si>
    <t>Цимбал П.В.0,45</t>
  </si>
  <si>
    <t>Власова,Лисенко,Назаров</t>
  </si>
  <si>
    <t>Лисенко Володимир Васильович</t>
  </si>
  <si>
    <t>Сіренко Оксана Володимирівна</t>
  </si>
  <si>
    <t>Цимбал Тетяна Яківна</t>
  </si>
  <si>
    <t>Цимбал Т.Я.</t>
  </si>
  <si>
    <t>Гарбовський Леонід Антонович</t>
  </si>
  <si>
    <t>Дирдін Максим Євгенович</t>
  </si>
  <si>
    <t>Завидняк Володимир Іванович</t>
  </si>
  <si>
    <t>Калганова Олена Анатоліївна</t>
  </si>
  <si>
    <t>Краснікова Наталія Анатоліївна</t>
  </si>
  <si>
    <t>Мілевський Олександр Петрович</t>
  </si>
  <si>
    <t>погодинно</t>
  </si>
  <si>
    <t>Ляшук Олеся Миколаївна</t>
  </si>
  <si>
    <t>Ляшук О.М.</t>
  </si>
  <si>
    <t>Грицюк,Кимлик,Линник,Омельчук,ЯцикФр-Коз.</t>
  </si>
  <si>
    <t>Линник Олена Валеріївна</t>
  </si>
  <si>
    <t>Омельчук Любов Василівна</t>
  </si>
  <si>
    <t>Фрідман-Козаченко Марія Михайл</t>
  </si>
  <si>
    <t>Яцик Тетяна Петрівна</t>
  </si>
  <si>
    <t>Лазебний Анатолій Миколайович</t>
  </si>
  <si>
    <t>Калита Вікторія Віталіївна</t>
  </si>
  <si>
    <t>Гордійчук Вікторія Віталіївна</t>
  </si>
  <si>
    <t>Редько Альбіна Григорівна</t>
  </si>
  <si>
    <t>Боровець Наталія Олександрівна</t>
  </si>
  <si>
    <t>Романенко Людмила Миколаївна</t>
  </si>
  <si>
    <t>Папін Антон Вячеславович</t>
  </si>
  <si>
    <t>Максимович Світлана Семенівна</t>
  </si>
  <si>
    <t>Шведов Володимир Володимиров</t>
  </si>
  <si>
    <t>Берладин Роман Вікторович</t>
  </si>
  <si>
    <t>Гудков Леонід Леонідович</t>
  </si>
  <si>
    <t>Щеголь Максим Валерійович</t>
  </si>
  <si>
    <t>Лісовський Сергій Володимирович</t>
  </si>
  <si>
    <t>Горбань Олег Михайлович</t>
  </si>
  <si>
    <t>Валовий Руслан Валерійович</t>
  </si>
  <si>
    <t>Ганенко Володимир Олексійович</t>
  </si>
  <si>
    <t>Шумаєва Людмила Василівна</t>
  </si>
  <si>
    <t>Дороховський Олександр Вікторов</t>
  </si>
  <si>
    <t>Земляний Олександр Олександров</t>
  </si>
  <si>
    <t>Дикун Віталій Володимирович</t>
  </si>
  <si>
    <t>Лихошерст Едуард Петрович</t>
  </si>
  <si>
    <t>Сторожук Володимир Васильович</t>
  </si>
  <si>
    <t>Антонюк Анастасія Борисівна</t>
  </si>
  <si>
    <t>Філіп Тетяна Василівна</t>
  </si>
  <si>
    <t>Тростенюк Світлана Дмитрівна</t>
  </si>
  <si>
    <t>КАФЕДРА КРИМІНАЛЬНОГО ПРАВА ТА КРИМІНОЛОГІЇ</t>
  </si>
  <si>
    <t>Топчій Василь Васильович</t>
  </si>
  <si>
    <t>Топчій В.В.</t>
  </si>
  <si>
    <t>Топчій В.В.0,4</t>
  </si>
  <si>
    <t>Мисливий</t>
  </si>
  <si>
    <t>Професор, к.н.*</t>
  </si>
  <si>
    <t>Антипов Володимир Іванович</t>
  </si>
  <si>
    <t>д.ю.н., доцент</t>
  </si>
  <si>
    <t>Антипов</t>
  </si>
  <si>
    <t>Дідківська Галина Василівна</t>
  </si>
  <si>
    <t>Дідківська</t>
  </si>
  <si>
    <t>Самілик Григорій Михайлович</t>
  </si>
  <si>
    <t>Самілик Г.М.</t>
  </si>
  <si>
    <t>Антипов Владислав Володимирович</t>
  </si>
  <si>
    <t>Винниченко Лілія Олександрівна</t>
  </si>
  <si>
    <t>Сингаївська Інна Володимирівна</t>
  </si>
  <si>
    <t>Мудряк Тамара Олександрівна</t>
  </si>
  <si>
    <t xml:space="preserve">Доцент (без вч.зв.), к.н.* </t>
  </si>
  <si>
    <t>Шкелебей Вікторія Анатоліївна</t>
  </si>
  <si>
    <t xml:space="preserve">Доцент (без вч.зв.)* </t>
  </si>
  <si>
    <t>Жерж Наталія Анатоліївна</t>
  </si>
  <si>
    <t>Жерж Н.А.</t>
  </si>
  <si>
    <t>Супрун Тетяна Миколаївна</t>
  </si>
  <si>
    <t>Супрун Т.М.</t>
  </si>
  <si>
    <t>Лазебна Олена Олександрівна</t>
  </si>
  <si>
    <t>Зрожевський Олександр Володимирович</t>
  </si>
  <si>
    <t>Лугова-Некрут Анжела Володимирівна</t>
  </si>
  <si>
    <t>КАФЕДРА МІЖНАРОДНОГО ПРАВА ТА ПОРІВНЯЛЬНОГО ПРАВОЗНАВСТВА</t>
  </si>
  <si>
    <t>Анісімова Марина Федорівна</t>
  </si>
  <si>
    <t>Анісімова М.Ф.</t>
  </si>
  <si>
    <t>Раскалєй Марина Олександрівна</t>
  </si>
  <si>
    <t>Яцишин Надія Григорівна</t>
  </si>
  <si>
    <t>Глущенко Катерина Вікторівна</t>
  </si>
  <si>
    <t>Павлюх Ольга Анатоліївна</t>
  </si>
  <si>
    <t>Бабенко Антон Юрійович</t>
  </si>
  <si>
    <t>Берестень Артем Валерійович</t>
  </si>
  <si>
    <t>Навчальна лабораторія "Юридична клініка"</t>
  </si>
  <si>
    <t>Заброцька Оксана Вікторівна</t>
  </si>
  <si>
    <t>Фахівець І категорії</t>
  </si>
  <si>
    <t>студ.</t>
  </si>
  <si>
    <t>студ</t>
  </si>
  <si>
    <t xml:space="preserve">НАВЧАЛЬНО-НАУКОВИЙ ІНСТИТУТ ОБЛІКУ, АНАЛІЗУ ТА АУДИТУ </t>
  </si>
  <si>
    <t>Директор навчально-наукового інституту, професор, к.н.</t>
  </si>
  <si>
    <t>Мацелюх Наталія Петрівна</t>
  </si>
  <si>
    <t>к.е.н., професор</t>
  </si>
  <si>
    <t>Мартиненко Валентина Віталіївна</t>
  </si>
  <si>
    <t>к.е.н., доцент</t>
  </si>
  <si>
    <t>Сидорук Ірина Валеріївна</t>
  </si>
  <si>
    <t>Квашніна Надія Вікторівна</t>
  </si>
  <si>
    <t>Зарицька Ольга Іванівна</t>
  </si>
  <si>
    <t>Юр`єва Ірина Юрьєвна</t>
  </si>
  <si>
    <t>КАФЕДРА ЕКОНОМІЧНОЇ ТЕОРІЇ</t>
  </si>
  <si>
    <t>Завідувач кафедри, доцент, к.н.*</t>
  </si>
  <si>
    <t>Оніщик Юрій Віталійович</t>
  </si>
  <si>
    <t>Домбай Марина Миколаївна</t>
  </si>
  <si>
    <t>Рябченко Олена Петрівна</t>
  </si>
  <si>
    <t>Тильчик Ольга Віталіївна</t>
  </si>
  <si>
    <t>Петрова Ірина Павлівна</t>
  </si>
  <si>
    <t>Максименко Іван Андрійович</t>
  </si>
  <si>
    <t>к.ф.н.; доцент</t>
  </si>
  <si>
    <t>Максименко І.А.</t>
  </si>
  <si>
    <t>Старостенко Ганна Григорівна</t>
  </si>
  <si>
    <t>д.е.н; професор</t>
  </si>
  <si>
    <t>зв 31.03.16</t>
  </si>
  <si>
    <t>Старостенко,Мацелюх 0,5</t>
  </si>
  <si>
    <t>Громова Тетяна Миколаївна</t>
  </si>
  <si>
    <t>к.е.н.; доцент</t>
  </si>
  <si>
    <t>Ковальчук Володимир Миколайов</t>
  </si>
  <si>
    <t>к.і.н.; доцент</t>
  </si>
  <si>
    <t xml:space="preserve">Поснова Тетяна Вікторівна </t>
  </si>
  <si>
    <t>Теліщук Микола Миколайович</t>
  </si>
  <si>
    <t>Чернишук Володимир Романович</t>
  </si>
  <si>
    <t>Нікончук Вікторія Віталіївна</t>
  </si>
  <si>
    <t>Мартиненко</t>
  </si>
  <si>
    <t>Скорик Марина Олегівна</t>
  </si>
  <si>
    <t>Калієвська Лариса Олексіївна</t>
  </si>
  <si>
    <t>Корж Марина Анатоліївна</t>
  </si>
  <si>
    <t>Манзюк Володимир Васильович</t>
  </si>
  <si>
    <t>Поєдинок Ольга Пилипівна</t>
  </si>
  <si>
    <t>Рябокінь Тарас Васильович</t>
  </si>
  <si>
    <t>Теліщук Мирослава Миколаївна</t>
  </si>
  <si>
    <t>Воронкіна Наталія Вікторівна</t>
  </si>
  <si>
    <t>КАФЕДРА БУХГАЛТЕРСЬКОГО ОБЛІКУ</t>
  </si>
  <si>
    <t>Завідувач кафедри, професор, вч.зв. доцент, к.н.*</t>
  </si>
  <si>
    <t>Шара Євгенія Юріївна</t>
  </si>
  <si>
    <t>Шара Є.Ю.</t>
  </si>
  <si>
    <t>Бідюк Оксана Олександрівна</t>
  </si>
  <si>
    <t>Жижєєва Людмила Іванвна</t>
  </si>
  <si>
    <t>Занько Борис Михайлович</t>
  </si>
  <si>
    <t>Колісник Олена Пилипівна</t>
  </si>
  <si>
    <t>Островерха Рита Едуардівна</t>
  </si>
  <si>
    <t>Сторожук Тетяна Миколаївна</t>
  </si>
  <si>
    <t>Тесленко Тамара Іванівна</t>
  </si>
  <si>
    <t>Гуріна Наталія Валеріївна</t>
  </si>
  <si>
    <t>Іщенко Віталій Вікторович</t>
  </si>
  <si>
    <t>к.е.н.</t>
  </si>
  <si>
    <t>Чирва Антоніна Аркадіївна</t>
  </si>
  <si>
    <t>Чирва А.А.</t>
  </si>
  <si>
    <t>Андрієнко Олена Миколаївна</t>
  </si>
  <si>
    <t>Гавриленко Олексій Володимирович</t>
  </si>
  <si>
    <t>Герасименко Ольга Миколаївна</t>
  </si>
  <si>
    <t>Дружинська Наталія Сергіївна</t>
  </si>
  <si>
    <t>Кітченко Марина Іванівна</t>
  </si>
  <si>
    <t>Михасик Оксана Дмитрівна</t>
  </si>
  <si>
    <t>Новікова Олена Павлівна</t>
  </si>
  <si>
    <t>Підлісна Ольга Іванівна</t>
  </si>
  <si>
    <t>Скоробагач Анастасія Євгеніївна</t>
  </si>
  <si>
    <t>Соколовська-Гонтаренко Ірина Євген</t>
  </si>
  <si>
    <t xml:space="preserve">Професор, д.н.**                   </t>
  </si>
  <si>
    <t>Доцент, к.н.**</t>
  </si>
  <si>
    <t>Войтенко Віталій Олександрович</t>
  </si>
  <si>
    <t>Старший викладач (без н.с.)**</t>
  </si>
  <si>
    <t>Судак Діана Леонідівна</t>
  </si>
  <si>
    <t>Макушина Надія Василівна</t>
  </si>
  <si>
    <t>КАФЕДРА ОБЛІКОВО-АНАЛІТИЧНИХ БАЗ ЗНАНЬ</t>
  </si>
  <si>
    <t>Осмятченко Володимир Олександрович</t>
  </si>
  <si>
    <t>д.е.н., професор</t>
  </si>
  <si>
    <t>Осмятченко В.О.</t>
  </si>
  <si>
    <t>Дяченко Тетяна Іванівна</t>
  </si>
  <si>
    <t>Калінський Анатолій Миколайович</t>
  </si>
  <si>
    <t>Осмятченко</t>
  </si>
  <si>
    <t>Професор, вч.зв. доцент, д.н.*</t>
  </si>
  <si>
    <t>в.с</t>
  </si>
  <si>
    <t>Токар</t>
  </si>
  <si>
    <t>Пілевич Дмитро Станіславович</t>
  </si>
  <si>
    <t>Дашкевич Олег Юрійович</t>
  </si>
  <si>
    <t>АТО</t>
  </si>
  <si>
    <t>Іванова Тетяна Сергіївна</t>
  </si>
  <si>
    <t>Боримський Павло Антонович</t>
  </si>
  <si>
    <t>Кокуєва (Кривошея) Людмила Миколаївна</t>
  </si>
  <si>
    <t>Хоменко Яна Володимирівна</t>
  </si>
  <si>
    <t>на д.в. д.в.</t>
  </si>
  <si>
    <t>КАФЕДРА  АУДИТУ  ТА  ЕКОНОМІЧНОГО  АНАЛІЗУ</t>
  </si>
  <si>
    <t>Лісовий Андрій Васильович</t>
  </si>
  <si>
    <t>д.е.н.; професор</t>
  </si>
  <si>
    <t>Лісовий А.В.</t>
  </si>
  <si>
    <t>Лісовий 0,2</t>
  </si>
  <si>
    <t>Кондукова Ельвіра Владиславівна</t>
  </si>
  <si>
    <t>Кондукова</t>
  </si>
  <si>
    <t>Рубан</t>
  </si>
  <si>
    <t>Чмелюк Василь Васильович</t>
  </si>
  <si>
    <t>Василькова Тетяна Володимирівна</t>
  </si>
  <si>
    <t>Мельник Микола Миколайович</t>
  </si>
  <si>
    <t>Микитенко Тетяна Владиславівна</t>
  </si>
  <si>
    <t>Пастернак Марія Марянівна</t>
  </si>
  <si>
    <t>Рябчук Оксана Григорівна</t>
  </si>
  <si>
    <t>Панасюк Ольга Вікторівна</t>
  </si>
  <si>
    <t>к.е.н.,доцент</t>
  </si>
  <si>
    <t>Салямон-Міхєєва Катерина Дмитр</t>
  </si>
  <si>
    <t>Юрченко Наталія Марківна</t>
  </si>
  <si>
    <t>Таращенко Володимир Анатолійович</t>
  </si>
  <si>
    <t>Міщенко Тетяна Михайлівна</t>
  </si>
  <si>
    <t>Міщенко Т.В.</t>
  </si>
  <si>
    <t>Білобровенко Тетяна Володимирівна</t>
  </si>
  <si>
    <t>Грищук Світлана Віталіївна</t>
  </si>
  <si>
    <t>Пасічник Віталій Петрович</t>
  </si>
  <si>
    <t>Ружинська Наталія Олексіївна</t>
  </si>
  <si>
    <t>Савицький Валентин Васильович</t>
  </si>
  <si>
    <t>Рожко Ірина Сергіївна</t>
  </si>
  <si>
    <t xml:space="preserve">Професор, к.н.**                   </t>
  </si>
  <si>
    <t>Білоус Оксана Михайлівна</t>
  </si>
  <si>
    <t>Швед Наталія Миколаївна</t>
  </si>
  <si>
    <t>Савицька Таісія Дмитрівна</t>
  </si>
  <si>
    <t>Лісова Тетяна Андріївна</t>
  </si>
  <si>
    <t>Рожно Ірина Сергіївна</t>
  </si>
  <si>
    <t xml:space="preserve">КАФЕДРА ВИЩОЇ МАТЕМАТИКИ  </t>
  </si>
  <si>
    <t>Семко Микола Миколайович</t>
  </si>
  <si>
    <t>Новиков Михайло Валентинович</t>
  </si>
  <si>
    <t>Кириленко Юлія Валеріївна</t>
  </si>
  <si>
    <t>Кухаренко Володимир Миколай</t>
  </si>
  <si>
    <t>Подік Іванна Іванівна</t>
  </si>
  <si>
    <t>д.ф-м.н.; професор</t>
  </si>
  <si>
    <t>Семко М.М.</t>
  </si>
  <si>
    <t>Бащук Олена Юріївна</t>
  </si>
  <si>
    <t>к.ф-м.н; доцент</t>
  </si>
  <si>
    <t>Задорожня Тетяна Миколаївна</t>
  </si>
  <si>
    <t>к.пед.н.;доцент</t>
  </si>
  <si>
    <t>Кучменко Світлана Миколаївна</t>
  </si>
  <si>
    <t>Мамонова Ганна Валеріївна</t>
  </si>
  <si>
    <t>Чернобай Ольга Борисівна</t>
  </si>
  <si>
    <t>Скасків Лілія Василівна</t>
  </si>
  <si>
    <t>Руденко Ірина Борисівна</t>
  </si>
  <si>
    <t>Харенко Світлана Борисівна</t>
  </si>
  <si>
    <t>Акперова Ірина Віталіївна</t>
  </si>
  <si>
    <t xml:space="preserve">КАФЕДРА СТАТИСТИКИ ТА МАТЕМАТИЧНИХ МЕТОДІВ В ЕКОНОМІЦІ  </t>
  </si>
  <si>
    <t>Паянок Тетяна Микоалївна</t>
  </si>
  <si>
    <t>Паянок Т.М.</t>
  </si>
  <si>
    <t>Дудко Володимир Степанович</t>
  </si>
  <si>
    <t>к.геол.н, доцент</t>
  </si>
  <si>
    <t>Дудко</t>
  </si>
  <si>
    <t xml:space="preserve">Заєць Світлана Володимирівна </t>
  </si>
  <si>
    <t>Заєць</t>
  </si>
  <si>
    <t>Паянок</t>
  </si>
  <si>
    <t>Остапенко Яна Олександрівна</t>
  </si>
  <si>
    <t>Остапенко</t>
  </si>
  <si>
    <t>Лаговський Володимир Вікторрович</t>
  </si>
  <si>
    <t>Лаговський В.В.</t>
  </si>
  <si>
    <t>Параниця Надія Володимирівна</t>
  </si>
  <si>
    <t>Прокопенко Вікторія Володимирівна</t>
  </si>
  <si>
    <t>Проректор з наукової роботи, професор, д.н.</t>
  </si>
  <si>
    <t>Проректор з господарської діяльності та інфраструктури**</t>
  </si>
  <si>
    <t>Кравченко Віталій Вікторович</t>
  </si>
  <si>
    <t xml:space="preserve">Провідний фахівець </t>
  </si>
  <si>
    <t>Лало Анна Олександрівна</t>
  </si>
  <si>
    <t xml:space="preserve"> д.в. лік.</t>
  </si>
  <si>
    <t>Полешко Олена Анатоліївна</t>
  </si>
  <si>
    <t>Старший лаборант</t>
  </si>
  <si>
    <t xml:space="preserve">НАВЧАЛЬНО-НАУКОВИЙ ІНСТИТУТ ФІНАНСІВ, БАНКІВСЬКОЇ СПРАВИ </t>
  </si>
  <si>
    <t>Кужелєв Михайло Олександрович</t>
  </si>
  <si>
    <t>Житар Максим Олегович</t>
  </si>
  <si>
    <t>Резніченко Катерина Григорівна</t>
  </si>
  <si>
    <t>Головенко Ірина Петрівна</t>
  </si>
  <si>
    <t>Резніченко Юлія Сергіївна</t>
  </si>
  <si>
    <t>Діденко Людмила Вікторівна</t>
  </si>
  <si>
    <t>Сокирко Олена Сергіївна</t>
  </si>
  <si>
    <t>Болдова Антоніна Андріївна</t>
  </si>
  <si>
    <t>Капелюш Анна Анатоліївна</t>
  </si>
  <si>
    <t>Лаврук Богдана Юріївна</t>
  </si>
  <si>
    <t>постійна</t>
  </si>
  <si>
    <t xml:space="preserve">Пилявець Олена Вікторівна </t>
  </si>
  <si>
    <t>Хижинська Ганна Євгенівна Він</t>
  </si>
  <si>
    <t>Халабуда Вікторія Олександрівна</t>
  </si>
  <si>
    <t>Апостолюк Ярослава Корнелівна</t>
  </si>
  <si>
    <t>погод</t>
  </si>
  <si>
    <t>Семинюк Людмитла Іванвна</t>
  </si>
  <si>
    <t>Леган Ірина Миколаївна</t>
  </si>
  <si>
    <t>Вайпан Ольга Михайлівна</t>
  </si>
  <si>
    <t>Длогуш Наталія Володимирівна</t>
  </si>
  <si>
    <t>Романенко Людмила Вікторівна</t>
  </si>
  <si>
    <t>Кривенко Вікторія Віталіївна</t>
  </si>
  <si>
    <t>Аксюк Людмила Василівна</t>
  </si>
  <si>
    <t xml:space="preserve">Всього </t>
  </si>
  <si>
    <t xml:space="preserve">КАФЕДРА ФІНАНСІВ </t>
  </si>
  <si>
    <t>Тарангул Людмила Леонідівна</t>
  </si>
  <si>
    <t>Тарангул Л.Л.</t>
  </si>
  <si>
    <t>Гордей Оксана Олександрівна</t>
  </si>
  <si>
    <t>Кужелєв М.О., Гордей, Луніна</t>
  </si>
  <si>
    <t>Професор, вч.зв. с.н.с., д.н.*</t>
  </si>
  <si>
    <t>Пилипів Віталій Володимирович</t>
  </si>
  <si>
    <t>д.е.н.с.н.с.</t>
  </si>
  <si>
    <t>Пилипів</t>
  </si>
  <si>
    <t>Ляшенко Юрій Іванович</t>
  </si>
  <si>
    <t>Ляшенко Ю.І.</t>
  </si>
  <si>
    <t xml:space="preserve">Бедринець Мирослава Дмитрівна </t>
  </si>
  <si>
    <t>Довгань Людмила Петрівна</t>
  </si>
  <si>
    <t xml:space="preserve">Коляда Тетяна Анатоліївна </t>
  </si>
  <si>
    <t>до конкурсу</t>
  </si>
  <si>
    <t>Недашківський Михайло Миколайович</t>
  </si>
  <si>
    <t>Ріппа Марія Богданівна</t>
  </si>
  <si>
    <t>Першко Лариса Олександрівна</t>
  </si>
  <si>
    <t>Клименко Дмитро Борисович</t>
  </si>
  <si>
    <t>Новицька Олена Валеріївна</t>
  </si>
  <si>
    <t>Біла Любов Миколаївна</t>
  </si>
  <si>
    <t>Біла, Биховченко</t>
  </si>
  <si>
    <t>Биховченко Валентина Петрівна</t>
  </si>
  <si>
    <t>Крамаренко Олена Анатоліївна</t>
  </si>
  <si>
    <t>Ліснічук Оксана Андріївна</t>
  </si>
  <si>
    <t>Ліхтенштейн Лілія Анатоліївна</t>
  </si>
  <si>
    <t>Мелай Ірина Юріївна</t>
  </si>
  <si>
    <t>Мовчун Світлана Вікторівна</t>
  </si>
  <si>
    <t>Недашківська Любов Олександрівна</t>
  </si>
  <si>
    <t>Суханова Алла Валеріївна</t>
  </si>
  <si>
    <t>Тарагнул Вікторія Іванівна</t>
  </si>
  <si>
    <t>Мазур Альона Миколаївна</t>
  </si>
  <si>
    <t>Проказюк Ольга Володимирівна</t>
  </si>
  <si>
    <t>Шепиленко Вікторія Юріївна</t>
  </si>
  <si>
    <t>Доцент (без вч.зв.), к.н.**</t>
  </si>
  <si>
    <t>Старший викладач, к.н.**</t>
  </si>
  <si>
    <t>Ситник Наталія Миколаївна</t>
  </si>
  <si>
    <t>Сафонік Наталія Петрівна</t>
  </si>
  <si>
    <t>Старинець Наталія Іванівна</t>
  </si>
  <si>
    <t xml:space="preserve">КАФЕДРА ФІНАНСОВИХ РИНКІВ </t>
  </si>
  <si>
    <t>Онишко Світлана Василівна</t>
  </si>
  <si>
    <t>д.е..н. професор</t>
  </si>
  <si>
    <t>Онишко С.В.</t>
  </si>
  <si>
    <t>Бабіченко Надія Івапнівна</t>
  </si>
  <si>
    <t>Литвин Світлана Миколаївна</t>
  </si>
  <si>
    <t>Жмуро Лариса Володимирівна</t>
  </si>
  <si>
    <t>Тичков Павло Ігорович</t>
  </si>
  <si>
    <t>Воронкова Олена Миколаївна</t>
  </si>
  <si>
    <t>Онишко,Воронкова</t>
  </si>
  <si>
    <t>Олешко Анна Анатоліївна</t>
  </si>
  <si>
    <t>д.е..н. доцент</t>
  </si>
  <si>
    <t>Олешко,Паєнтко,Проскура</t>
  </si>
  <si>
    <t>Коваленко Юлія Михайлівна</t>
  </si>
  <si>
    <t>Коваленко</t>
  </si>
  <si>
    <t>к.пед.; доцент</t>
  </si>
  <si>
    <t>Онишко Сергій Володимирович</t>
  </si>
  <si>
    <t>Шевчук Сергій Васильович</t>
  </si>
  <si>
    <t>Вергелюк Юлія Юріївна</t>
  </si>
  <si>
    <t>Жильчук Ольга Петрівна</t>
  </si>
  <si>
    <t>Євтух Яна Валеріївна</t>
  </si>
  <si>
    <t>Клюшев Андрій Валентинович</t>
  </si>
  <si>
    <t>Мискін Юрій Ігорович</t>
  </si>
  <si>
    <t>Величко Ірина Володимирівна</t>
  </si>
  <si>
    <t>Бевцик Любов Василівна</t>
  </si>
  <si>
    <t>на.д.в.</t>
  </si>
  <si>
    <t>Кострач Людмила Миколаївна</t>
  </si>
  <si>
    <t>Унинець Олександр Миколайович</t>
  </si>
  <si>
    <t>Воронченко Ольга Володимирівна</t>
  </si>
  <si>
    <t>Даниленко,Рудой,Побоча</t>
  </si>
  <si>
    <t>Даниленко Юлія Василівна</t>
  </si>
  <si>
    <t>Побоча Катерина Павлівна</t>
  </si>
  <si>
    <t>Рудой Володимир Михайлович</t>
  </si>
  <si>
    <t>Венгуренко Тетяна Григорівна</t>
  </si>
  <si>
    <t>Рябокінь Марина Валеріївна</t>
  </si>
  <si>
    <t>Ковернінська Юлія Вікторівна</t>
  </si>
  <si>
    <t>Федина Віта Віталіївна</t>
  </si>
  <si>
    <t>Калита Тетяна Анатоліївна</t>
  </si>
  <si>
    <t>Козій Наталія Сергіївна</t>
  </si>
  <si>
    <t>до провед конкурсу</t>
  </si>
  <si>
    <t>Новицький Віталій Андрійович</t>
  </si>
  <si>
    <t>Іванова Аня Іванівна</t>
  </si>
  <si>
    <t>Янюк Вікторія Валеріївна</t>
  </si>
  <si>
    <t>Самелюк Катерина Анатоліївна</t>
  </si>
  <si>
    <t>КАФЕДРА БАНКІВСЬКОЇ СПРАВИ ТА ФІНАНСОВОГО МОНІТОРИНГУ</t>
  </si>
  <si>
    <t>Береславська Олена Іванівна</t>
  </si>
  <si>
    <t>Береславська О.І.</t>
  </si>
  <si>
    <t xml:space="preserve">Професор, д.н.*  </t>
  </si>
  <si>
    <t>Береславська 0,5, Примостка 0,25</t>
  </si>
  <si>
    <t>Клюско Лідія Антонівна</t>
  </si>
  <si>
    <t>Пернарівський Олександр Васильович</t>
  </si>
  <si>
    <t>Бриштіна Вікторія Вікторівна</t>
  </si>
  <si>
    <t>Чишко Ірина Сергіївна</t>
  </si>
  <si>
    <t>Чишко,Житар М.О.</t>
  </si>
  <si>
    <t>Москаленко Наталія Віталіївна</t>
  </si>
  <si>
    <t>Ковда Наталія Іванівна</t>
  </si>
  <si>
    <t>Татьяніна Світлана Михайлівна</t>
  </si>
  <si>
    <t>Шавловська Людмила Станіславівна</t>
  </si>
  <si>
    <t>Підсосонна Яна Григорівна</t>
  </si>
  <si>
    <t>Климчук Наталія Яківна</t>
  </si>
  <si>
    <t>Гриневич Надія Миколаївна</t>
  </si>
  <si>
    <t>р</t>
  </si>
  <si>
    <t>Євич Анна Миколаївна</t>
  </si>
  <si>
    <t>Домашенко Анастасія Олександрівна</t>
  </si>
  <si>
    <t xml:space="preserve">КАФЕДРА  МЕНЕДЖМЕНТУ </t>
  </si>
  <si>
    <t>Гусятинський Микола Володимирович</t>
  </si>
  <si>
    <t>к.т.н.; доцент</t>
  </si>
  <si>
    <t>Гусятинський М.В.</t>
  </si>
  <si>
    <t>Євтушенко Ганна Іванівна</t>
  </si>
  <si>
    <t>Жураський Вадим Лаврентійович</t>
  </si>
  <si>
    <t>к.н. з держ. Управ.; доцент</t>
  </si>
  <si>
    <t>Мельник Олена Володимирівна</t>
  </si>
  <si>
    <t>Кодратьєва Тетяна Вікторівна</t>
  </si>
  <si>
    <t>Грушева Алла Андріївна</t>
  </si>
  <si>
    <t>к.пед.н.; доцент</t>
  </si>
  <si>
    <t>Лобунець Тетяна Валеріївна</t>
  </si>
  <si>
    <t>Лобунець Т.В.</t>
  </si>
  <si>
    <t>Супруненко Світлана Анатоліївна</t>
  </si>
  <si>
    <t>Супруненко С.А.</t>
  </si>
  <si>
    <t>Канцур Інна Григорівна</t>
  </si>
  <si>
    <t>Кошарська Наталія Едуардівна</t>
  </si>
  <si>
    <t>Несененко Микола Сергійович</t>
  </si>
  <si>
    <t>Салямон Віталій Петрович</t>
  </si>
  <si>
    <t>Вітренко Людмила Олексіївна</t>
  </si>
  <si>
    <t>Задорожня Анна Павлівна</t>
  </si>
  <si>
    <t>Бірюкова Олена Георгіївна</t>
  </si>
  <si>
    <t>Назарова Ірина Леонідівна</t>
  </si>
  <si>
    <t>Хомутянський Віталій Леонідович</t>
  </si>
  <si>
    <t>Дугін Дмитро Андрійович</t>
  </si>
  <si>
    <t>Брусенцова Анна Василівна</t>
  </si>
  <si>
    <t>з 18.03.2016</t>
  </si>
  <si>
    <t>Федорова Ірина Олександрівна</t>
  </si>
  <si>
    <t>Журавська Юлія Олегівна</t>
  </si>
  <si>
    <t>НАВЧАЛЬНО-НАУКОВИЙ ІНСТИТУТ ЕКОНОМІКИ, ОПОДАТКУВАННЯ ТА МИТНОЇ СПРАВИ</t>
  </si>
  <si>
    <t>Швабій Костянтин Іванович</t>
  </si>
  <si>
    <t>Бугай Тетяна Володимирівна</t>
  </si>
  <si>
    <t>Сідоріна Наталія Сергіївна</t>
  </si>
  <si>
    <t>Лазебник Олександр Павлович</t>
  </si>
  <si>
    <t>Калітвянська Анжела Анатоліївна</t>
  </si>
  <si>
    <t>Забарна Тетяна Анатоліївна</t>
  </si>
  <si>
    <t>Вітошко Галина Володимирівна</t>
  </si>
  <si>
    <t>Винник Руслана Юріївна</t>
  </si>
  <si>
    <t>Мискіна Оксана Олександрівна</t>
  </si>
  <si>
    <t>КАФЕДРА ПОДАТКОВОЇ ПОЛІТИКИ</t>
  </si>
  <si>
    <t>Андрущенко Володимир Леонід</t>
  </si>
  <si>
    <t>Андрущенко В.Л.</t>
  </si>
  <si>
    <t>Професор (без вч.зв.), д.н.*</t>
  </si>
  <si>
    <t>Лекарь</t>
  </si>
  <si>
    <t>Іванишина Ольга Степанівна</t>
  </si>
  <si>
    <t>Панура Юлія Василівна</t>
  </si>
  <si>
    <t>к.е.н.., доцент</t>
  </si>
  <si>
    <t>.</t>
  </si>
  <si>
    <t>Сурабко Єлізавета Григорівна</t>
  </si>
  <si>
    <t>Тучак Тетяна Володимирівна</t>
  </si>
  <si>
    <t>Скворцова Сніжана Ярославівна</t>
  </si>
  <si>
    <t>Хлєбнікова Інна Ібрагімівна</t>
  </si>
  <si>
    <t>Гордон Ірина Василівна</t>
  </si>
  <si>
    <t>Ошурко Марина Миколаївна</t>
  </si>
  <si>
    <t>КАФЕДРА МИТНОЇ СПРАВИ</t>
  </si>
  <si>
    <t>Пашко, Швабій</t>
  </si>
  <si>
    <t>к.е.н. , доцент</t>
  </si>
  <si>
    <t>Прокопенко Ірина Адольфівна</t>
  </si>
  <si>
    <t>Сторожук Олександр Володимир</t>
  </si>
  <si>
    <t>Сушкова Олена Євгенівна</t>
  </si>
  <si>
    <t>Лепеха Марина Олександрівна</t>
  </si>
  <si>
    <t>Ємець Андрій Вікторович</t>
  </si>
  <si>
    <t>Роздорожнюк Іннна Василівна</t>
  </si>
  <si>
    <t>Гончарук Олена Валеріївна</t>
  </si>
  <si>
    <t>КАФЕДРА МІЖНАРОДНОЇ  ЕКОНОМІКИ</t>
  </si>
  <si>
    <t>Белінська Яніна Василівна</t>
  </si>
  <si>
    <t>Белінська Я.В.</t>
  </si>
  <si>
    <t>Белінська Я.В.0,5</t>
  </si>
  <si>
    <t>Чернова Ольга Вадимівна</t>
  </si>
  <si>
    <t>Юр'єва Поліна Борисівна</t>
  </si>
  <si>
    <t>Коляда Олена Володимирівна</t>
  </si>
  <si>
    <t>Мосійчук Олена Степанівна</t>
  </si>
  <si>
    <t>Будник Григорій Васильович</t>
  </si>
  <si>
    <t>Тартачник Микола Олександрович</t>
  </si>
  <si>
    <t>Назаров Микола Ігорович</t>
  </si>
  <si>
    <t>Марущак Наталія Вікторівна</t>
  </si>
  <si>
    <t>Шевчук Юлія Василінва</t>
  </si>
  <si>
    <t>Назарова Марина Іванівна</t>
  </si>
  <si>
    <t>КАФЕДРА ЕКОНОМІКИ ПІДПРИЄМСТВА</t>
  </si>
  <si>
    <t>Лазебник Лариса Леонідівна</t>
  </si>
  <si>
    <t>Шкрудь Галина Миколаївна</t>
  </si>
  <si>
    <t>Завадська Наталія Геннадіївна</t>
  </si>
  <si>
    <t>Кушнір Анна Михайлівна</t>
  </si>
  <si>
    <t>Калініченко Ольга Василівна</t>
  </si>
  <si>
    <t xml:space="preserve">Шевченко В'ячеслав Вікторович </t>
  </si>
  <si>
    <t xml:space="preserve">Водала Юрій Володимирович </t>
  </si>
  <si>
    <t>Петрових Олена Валеріївна</t>
  </si>
  <si>
    <t>Шелепа Людмила Романівна</t>
  </si>
  <si>
    <t>Дададжанова Мамкалат Каримджан</t>
  </si>
  <si>
    <t>Дададжанова Мамкалат Каримджановна</t>
  </si>
  <si>
    <t>Семенцов Володимир Данилович</t>
  </si>
  <si>
    <t>Лазебник Л.Л.</t>
  </si>
  <si>
    <t>Лазебник 0,2</t>
  </si>
  <si>
    <t>Залізко Василь Дмитрович</t>
  </si>
  <si>
    <t>д.ф-м.н.; доцент</t>
  </si>
  <si>
    <t>Залізко 0,5</t>
  </si>
  <si>
    <t>Ляшенко Ганна Павлівна</t>
  </si>
  <si>
    <t>Ляшенко Г.П.</t>
  </si>
  <si>
    <t>Мельничук Ганна Сергіївна</t>
  </si>
  <si>
    <t>Слюсарова Людмила Валеріївна</t>
  </si>
  <si>
    <t>Піжук Ольга Іванівна</t>
  </si>
  <si>
    <t>Гаєвська Лариса Миколаївна</t>
  </si>
  <si>
    <t>Максименко Євген Вікторович</t>
  </si>
  <si>
    <t>Марченко Ольга Івнівна</t>
  </si>
  <si>
    <t>Гурочкіна Вікторія Вікторівна</t>
  </si>
  <si>
    <t>Ткаченко Володимир Валентинович</t>
  </si>
  <si>
    <t>Калач Ганна Миколаївна</t>
  </si>
  <si>
    <t>Букреєва</t>
  </si>
  <si>
    <t>Митяй Світлана Анатоліївна</t>
  </si>
  <si>
    <t>Береговенко Аліна Андріївна</t>
  </si>
  <si>
    <t>Шевченко Євгенія Сергіївна</t>
  </si>
  <si>
    <t>Андрощук Тетяна Вікторівна</t>
  </si>
  <si>
    <t>аспірант</t>
  </si>
  <si>
    <t>Репа Юлія Миколаївна</t>
  </si>
  <si>
    <t>Погребна Вікторія Вікторівна</t>
  </si>
  <si>
    <t>Воворознюк Дар'я Ігорівна</t>
  </si>
  <si>
    <t>Валько Ірина Віталіївна</t>
  </si>
  <si>
    <t>Хлєбнікова Інна Ібрагіимівна</t>
  </si>
  <si>
    <t>Іаненко Ірина Олександрівна</t>
  </si>
  <si>
    <t>Федоренко Тетяна Миколаївна</t>
  </si>
  <si>
    <t>Погорєловська Ірина Дем'янівна</t>
  </si>
  <si>
    <t>Дружинський Олександр Степанович</t>
  </si>
  <si>
    <t xml:space="preserve">Дерев'янко Микола Федорович </t>
  </si>
  <si>
    <t>лік. 04.10.16</t>
  </si>
  <si>
    <t>Берестень Вадим Валерійович</t>
  </si>
  <si>
    <t>Мудрак Владислав Вікторович</t>
  </si>
  <si>
    <t>Фокін Ярослав Федорович</t>
  </si>
  <si>
    <t>Будуленко Єгор Веніамінович</t>
  </si>
  <si>
    <t>Грищенко Володимир Васильович</t>
  </si>
  <si>
    <t>Романенко Людмила Володимирович</t>
  </si>
  <si>
    <t>аспір</t>
  </si>
  <si>
    <t>Грабарчук Майа Миколаївна</t>
  </si>
  <si>
    <t>Маншилін Микола Юрійович</t>
  </si>
  <si>
    <t>Середенко-Здоренко Світлана Георгіїв</t>
  </si>
  <si>
    <t>Сидорко Наталія Леонідівна</t>
  </si>
  <si>
    <t>Козятинський Олег Михайлович</t>
  </si>
  <si>
    <t>Красуленко Тетяна Григорівна</t>
  </si>
  <si>
    <t>Минчинська Ірина Василівна</t>
  </si>
  <si>
    <t>Ластівка Марина Володимирівна</t>
  </si>
  <si>
    <t>лікар. доп.</t>
  </si>
  <si>
    <t>Ромащук Оксана Миколаївна</t>
  </si>
  <si>
    <t>Мельник Марина Григорвіна</t>
  </si>
  <si>
    <t>Савчук Оксна Романівна</t>
  </si>
  <si>
    <t>Судак Наталія Миколаївна</t>
  </si>
  <si>
    <t>НАВЧАЛЬНО-НАУКОВИЙ ІНСТИТУТ ІНФОРМАЦІЙНИХ ТЕХНОЛОГІЙ ТА МЕНЕДЖМЕНТУ</t>
  </si>
  <si>
    <t>Ріппа Сергій Петрович</t>
  </si>
  <si>
    <t>д.екон.н. , професор</t>
  </si>
  <si>
    <t>Суховецька Людмила Петрівна</t>
  </si>
  <si>
    <t>Сторожук Олександр Олександр</t>
  </si>
  <si>
    <t>Мельниченко Ігор Григорович</t>
  </si>
  <si>
    <t>Редич Тетяна Степанівна</t>
  </si>
  <si>
    <t xml:space="preserve">КАФЕДРА  ІНТЕЛЕКТУАЛЬНИХ УПРАВЛЯЮЧИХ ТА ОБЧИСЛЮВАЛЬНИХ СИСТЕМ </t>
  </si>
  <si>
    <t>Антонюк Анатолій Олександрович</t>
  </si>
  <si>
    <t>к.ф-м. н.;доцент</t>
  </si>
  <si>
    <t>Ріппа С.П.</t>
  </si>
  <si>
    <t xml:space="preserve">Доцент, к.н.* </t>
  </si>
  <si>
    <t>Постіл Степан Дмиттрович</t>
  </si>
  <si>
    <t>Кузнецов Микола Іванович</t>
  </si>
  <si>
    <t>Ковтун Катерина Олексіївна</t>
  </si>
  <si>
    <t>Калюжна Юлія Петрівна</t>
  </si>
  <si>
    <t>Леоненко Галина Миколаївна</t>
  </si>
  <si>
    <t>Мельніченко Тетяна Юхимівна</t>
  </si>
  <si>
    <t>Кузьменко Світлана Володимирівна</t>
  </si>
  <si>
    <t>к.т.н. стар. наук. спів.</t>
  </si>
  <si>
    <t>Редич Олександр Володимирович</t>
  </si>
  <si>
    <t>Воровченко Наталія Микоалївна</t>
  </si>
  <si>
    <t>Кожевніков Іван Григорович</t>
  </si>
  <si>
    <t>Кравець Алла Володимирівна</t>
  </si>
  <si>
    <t>Носовець Тетяна Василівна</t>
  </si>
  <si>
    <t>Шевчук Ірина Миколаївна</t>
  </si>
  <si>
    <t>Фахівець 1 категорії</t>
  </si>
  <si>
    <t>КАФЕДРА  ЕКОНОМІЧНОЇ  КІБЕРНЕТИКИ</t>
  </si>
  <si>
    <t>Антоненко Володимир Мефодійович</t>
  </si>
  <si>
    <t>Антоненко В.М.</t>
  </si>
  <si>
    <t>Мамченко Світлана Дмитрівна</t>
  </si>
  <si>
    <t xml:space="preserve">к.т.н.; доцент </t>
  </si>
  <si>
    <t>Пацай Богдан Дмитрович</t>
  </si>
  <si>
    <t>Філіппова Любов Леонідівна</t>
  </si>
  <si>
    <t>Сьомка Наталія Костянтинівна</t>
  </si>
  <si>
    <t>Павленко Тетяна Григорівна</t>
  </si>
  <si>
    <t>Ружинська Клавдія Олегівна</t>
  </si>
  <si>
    <t>КАФЕДРА  ІНФОРМАЦІЙНИХ СИСТЕМ І ТЕХНОЛОГІЙ</t>
  </si>
  <si>
    <t>Одинець Володимир Андрійович</t>
  </si>
  <si>
    <t>Одинець В.А.</t>
  </si>
  <si>
    <t>Поденежко Олександр Васильович</t>
  </si>
  <si>
    <t>к.ф.-м.н., доцент</t>
  </si>
  <si>
    <t>Ратушняк Тетяна Володимирівна</t>
  </si>
  <si>
    <t>Столярова Тетяна Олександрівна</t>
  </si>
  <si>
    <t>к.пед. Н., доцент</t>
  </si>
  <si>
    <t>Гладченко Оксана Вікторівна</t>
  </si>
  <si>
    <t>к.пед. н., доцент</t>
  </si>
  <si>
    <t>Гладченко,Ніжегородцев</t>
  </si>
  <si>
    <t>Ніжегородцев Владислав Олександр.</t>
  </si>
  <si>
    <t xml:space="preserve">к.пед. н. </t>
  </si>
  <si>
    <t>Дубчак Людмила Василівна</t>
  </si>
  <si>
    <t>Свириденко Віталія Юріївна</t>
  </si>
  <si>
    <t>Солоп Вікторія Станіславівна</t>
  </si>
  <si>
    <t xml:space="preserve">КАФЕДРА ТЕХНОГЕННО-ЕКОЛОГІЧНОЇ БЕЗПЕКИ </t>
  </si>
  <si>
    <t>Авраменко Наталія Леонідівна</t>
  </si>
  <si>
    <t>к.т.н.;доцент</t>
  </si>
  <si>
    <t>Авраменко Н.Л.</t>
  </si>
  <si>
    <t>Желібо Євген Петрович</t>
  </si>
  <si>
    <t xml:space="preserve">д.х.н.; професор </t>
  </si>
  <si>
    <t>Желібо</t>
  </si>
  <si>
    <t>Жданова Вікторія Геннадіївна</t>
  </si>
  <si>
    <t>Сагайдак Ірина Степанівна</t>
  </si>
  <si>
    <t>Цимбалюк Світлана Ярославівна</t>
  </si>
  <si>
    <t>Чорна Тетяна Миколаївна</t>
  </si>
  <si>
    <t>Кочергін Олександр Михайлович</t>
  </si>
  <si>
    <t>Кочергін</t>
  </si>
  <si>
    <t>Доцент**</t>
  </si>
  <si>
    <t>Бойко Катерина Євгенівна</t>
  </si>
  <si>
    <t>Іванова Лариса Микитівна</t>
  </si>
  <si>
    <t>НАВЧАЛЬНО-НАУКОВИЙ ІНСТИТУТ ГУМАНІТАРНИХ НАУК</t>
  </si>
  <si>
    <t>Мандрагеля Володимир Андрійо</t>
  </si>
  <si>
    <t>д.філ.н., професор</t>
  </si>
  <si>
    <t>Деменко Олександр Олегович</t>
  </si>
  <si>
    <t>к.політ.н., доцент</t>
  </si>
  <si>
    <t>Яремчук Жанна Ісрафіловна</t>
  </si>
  <si>
    <t xml:space="preserve">КАФЕДРА  ФІЛОСОФІЇ ТА ПОЛІТОЛОГІЇ  </t>
  </si>
  <si>
    <t>Воробйова Любов Сергіївна</t>
  </si>
  <si>
    <t>д.ф.н.;професор</t>
  </si>
  <si>
    <t>Воробйова Л.С.</t>
  </si>
  <si>
    <t xml:space="preserve">Професор, д.н. *         </t>
  </si>
  <si>
    <t>Богдановський,Льовкіна</t>
  </si>
  <si>
    <t>Богдановський Ігор Валерійович</t>
  </si>
  <si>
    <t>д.ф.н.;доцент</t>
  </si>
  <si>
    <t>Сіцінська Майя Володимирівна</t>
  </si>
  <si>
    <t>д.н. зх держ. прав.</t>
  </si>
  <si>
    <t>Гордієнко Михайло Григорович</t>
  </si>
  <si>
    <t>к.пол.н.; доцент</t>
  </si>
  <si>
    <t>Готра Олена Броніславівна</t>
  </si>
  <si>
    <t>к.істор.н.;доцент</t>
  </si>
  <si>
    <t>Громакова Наталія Юріївна</t>
  </si>
  <si>
    <t>Гурська Людмила Іванівна</t>
  </si>
  <si>
    <t>к.ф.н.;доцент</t>
  </si>
  <si>
    <t>Мухін Ігор Миколайович</t>
  </si>
  <si>
    <t>Христокін Геннадій Володимирович</t>
  </si>
  <si>
    <t>Левченко Тетяна Григорівна</t>
  </si>
  <si>
    <t>Левченко</t>
  </si>
  <si>
    <t>Басалаєва Людмила Миколаївна</t>
  </si>
  <si>
    <t>Трачук Володимир Омелянович</t>
  </si>
  <si>
    <t>Любенок Олена Андріївна</t>
  </si>
  <si>
    <t>лікарн</t>
  </si>
  <si>
    <t>Величко Олексій Миколайович</t>
  </si>
  <si>
    <t>Левченко Марина Валентинівна</t>
  </si>
  <si>
    <t>Сіпачова Тетяна Володимирівна</t>
  </si>
  <si>
    <t>Оверчук Олена Ігорівна</t>
  </si>
  <si>
    <t xml:space="preserve">КАФЕДРА ПСИХОЛОГІЇ ТА СОЦІОЛОГІЇ </t>
  </si>
  <si>
    <t>Льовкіна Олена Геннадіївна</t>
  </si>
  <si>
    <t>Корсун Сергій Іванович</t>
  </si>
  <si>
    <t>к.псих.н.;доцент</t>
  </si>
  <si>
    <t>Калениченко Руслан Арсенович</t>
  </si>
  <si>
    <t>Тарапатова Наталія Миколаївна</t>
  </si>
  <si>
    <t>к.соц.н.;доцент</t>
  </si>
  <si>
    <t>Мустафаєв Геннадій Юсифович</t>
  </si>
  <si>
    <t>Петухова Ірина Олексіївна</t>
  </si>
  <si>
    <t>Павлова Олена Валеріївна</t>
  </si>
  <si>
    <t>к.соц.н.</t>
  </si>
  <si>
    <t>Поводюк Юлія Георгіївна</t>
  </si>
  <si>
    <t>Давиденко Наталія Василівна</t>
  </si>
  <si>
    <t>Скалєва Оксана Анатоліївна</t>
  </si>
  <si>
    <t>Крещенко Катерина Миколаївна</t>
  </si>
  <si>
    <t xml:space="preserve"> в.с.</t>
  </si>
  <si>
    <t xml:space="preserve">по 30.06.2016 </t>
  </si>
  <si>
    <t>КАФЕДРА УКРАЇНСЬКОЇ СЛОВЕСНОСТІ ТА КУЛЬТУРИ</t>
  </si>
  <si>
    <t>Зикун Наталія Іванівна</t>
  </si>
  <si>
    <t>к.філ.н.;доцент</t>
  </si>
  <si>
    <t>Зикун Н.І.</t>
  </si>
  <si>
    <t>Зайцева Інна Веніамінівна</t>
  </si>
  <si>
    <t>Корсун,Калениченко</t>
  </si>
  <si>
    <t>Калита Олена Петрівна</t>
  </si>
  <si>
    <t>Павлова Алла Казимирівна</t>
  </si>
  <si>
    <t>Романчук Світлана Миколаївна</t>
  </si>
  <si>
    <t>Чорна Олена Віталівна</t>
  </si>
  <si>
    <t>Сукаленко Тетяна Миколаївна</t>
  </si>
  <si>
    <t>к.пед.н.</t>
  </si>
  <si>
    <t>Мустафаєв,Пєтухова</t>
  </si>
  <si>
    <t>Науменко Ліліана Миколаївна</t>
  </si>
  <si>
    <t>Руденко</t>
  </si>
  <si>
    <t>Скуратівська Галина Віталіївна</t>
  </si>
  <si>
    <t>Грудницька Ангеліна Анатоліївна</t>
  </si>
  <si>
    <t>КАФЕДРА СУЧАСНИХ ЄВРОПЕЙСЬКИХ МОВ</t>
  </si>
  <si>
    <t>Онучак Людмила Володимирівна</t>
  </si>
  <si>
    <t>Онучак Л.В.</t>
  </si>
  <si>
    <t>Чайка 0,5, Онучак 0,45</t>
  </si>
  <si>
    <t>Волкова Людмила Вікторівна</t>
  </si>
  <si>
    <t>Гомон Наталія Володимирівна</t>
  </si>
  <si>
    <t>Найдюк Оксана Василівна</t>
  </si>
  <si>
    <t>Поночовна-Рисак Таіса Михайлівна</t>
  </si>
  <si>
    <t>Савченко Анатолій Петрович</t>
  </si>
  <si>
    <t>Гарбуза Тетяна Віталіївна</t>
  </si>
  <si>
    <t>Пілюгіна Тамара Володимирівна</t>
  </si>
  <si>
    <t>Пернарівська Тетяна Петрівна</t>
  </si>
  <si>
    <t>на д.м.</t>
  </si>
  <si>
    <t>Нечаюк</t>
  </si>
  <si>
    <t>Гаращенко Любов Михайлівна</t>
  </si>
  <si>
    <t>Дружченко Тетяна Петрівна</t>
  </si>
  <si>
    <t>Дема Наталія Сергіївна</t>
  </si>
  <si>
    <t>Лозинська Олена Василівна</t>
  </si>
  <si>
    <t>Олешко Наталія Митрофанівна</t>
  </si>
  <si>
    <t>Фоканова Людмила Віталіївна</t>
  </si>
  <si>
    <t>Шапошник Галина Григорівна</t>
  </si>
  <si>
    <t>Письменна Тамара Семенівна</t>
  </si>
  <si>
    <t>Раздевановська Ольга Анатоліївна</t>
  </si>
  <si>
    <t>Тригуб Альона Миколаївна</t>
  </si>
  <si>
    <t>Викладач (без н.с.)*</t>
  </si>
  <si>
    <t>Бризгалов Павло Миколайович</t>
  </si>
  <si>
    <t>Руженська Тетяна Миколаївна</t>
  </si>
  <si>
    <t>Лісова Наталія Михайлівна</t>
  </si>
  <si>
    <t>Гатальський Борис Володимиров</t>
  </si>
  <si>
    <t>Андрушко Олеся Вікторівна</t>
  </si>
  <si>
    <t>п</t>
  </si>
  <si>
    <t>НАВЧАЛЬНО-НАУКОВИЙ ІНСТИТУТ СПЕЦІАЛЬНОЇ ФІЗИЧНОЇ І БОЙОВОЇ ПІДГОТОВКИ ТА РЕАБІЛІТАЦІЇ</t>
  </si>
  <si>
    <t>Малинський Ігор Йосипович</t>
  </si>
  <si>
    <t>к.н. з фіз. вих. , професор</t>
  </si>
  <si>
    <t xml:space="preserve">д.в. </t>
  </si>
  <si>
    <t>Бонадренко Оксана Василівна</t>
  </si>
  <si>
    <t>Васькова Світлана Василівна</t>
  </si>
  <si>
    <t>Лук'янчук Юрій Дмирович</t>
  </si>
  <si>
    <t>Марченко Марія Степанівна</t>
  </si>
  <si>
    <t>Тимошенко Марія Михайлівна</t>
  </si>
  <si>
    <t>Раковець Руслана Федорівна</t>
  </si>
  <si>
    <t>Омельчук Лідія Олексіївна</t>
  </si>
  <si>
    <t>Зонь Віктор Володимирович</t>
  </si>
  <si>
    <t xml:space="preserve">к.н. </t>
  </si>
  <si>
    <t>Парасюк Андрій Васильович</t>
  </si>
  <si>
    <t>Лісецька</t>
  </si>
  <si>
    <t>Остапчук Ольга Анатоліївна</t>
  </si>
  <si>
    <t xml:space="preserve">КАФЕДРА ФІЗИЧНОГО ВИХОВАННЯ І СПОРТУ  </t>
  </si>
  <si>
    <t>Колос Микола Анатолійович</t>
  </si>
  <si>
    <t>к.н. з фіз.вих.;доцент</t>
  </si>
  <si>
    <t>Колос М.А.</t>
  </si>
  <si>
    <t>Терещенко Валерій Іванович</t>
  </si>
  <si>
    <t>к.пед.н.;професор</t>
  </si>
  <si>
    <t>Терещенко В.І.</t>
  </si>
  <si>
    <t>Головащенко Роман Володимир</t>
  </si>
  <si>
    <t>к.н. з фіз.вих.</t>
  </si>
  <si>
    <t>Сладкевич Віктор Костянтинович</t>
  </si>
  <si>
    <t>Недощак Володимир Степанович</t>
  </si>
  <si>
    <t>Коцеруба Людмила Іванівна</t>
  </si>
  <si>
    <t>Рябіна Світлана Анатоліївна</t>
  </si>
  <si>
    <t>Сухих Володимир Антонович</t>
  </si>
  <si>
    <t>Шарапа Володимир Григорович</t>
  </si>
  <si>
    <t>Азаров Олег Вікторович</t>
  </si>
  <si>
    <t>Богословський Максим Анатолій</t>
  </si>
  <si>
    <t>Гаєва Світлана Олексіївна</t>
  </si>
  <si>
    <t>Кисленко Євген Антонович</t>
  </si>
  <si>
    <t>Єрьоменко Едуард Анатолійович</t>
  </si>
  <si>
    <t>Левенець Марія Миколаївна</t>
  </si>
  <si>
    <t>Форостович Дмитро Валерійович</t>
  </si>
  <si>
    <t>КАФЕДРА ФІТНЕСУ, РЕКРЕАЦІЇ ТА РЕАБІЛІТАЦІЇ</t>
  </si>
  <si>
    <t>Чаплигін Василь Петрович</t>
  </si>
  <si>
    <t>Чаплигін В.П.</t>
  </si>
  <si>
    <t>Малинський, Бойко по 0,5 ст.</t>
  </si>
  <si>
    <t>Яременко Володимир Васильович</t>
  </si>
  <si>
    <t>Яременко В.В.</t>
  </si>
  <si>
    <t>Гаєвий Вадим Юрійович</t>
  </si>
  <si>
    <t>Тістол Наталія Олексіївна</t>
  </si>
  <si>
    <t>Луценко Роберт Лаврентійович</t>
  </si>
  <si>
    <t>Гулай Віктор Степанович</t>
  </si>
  <si>
    <t>Коврига Юлія Ігорівна</t>
  </si>
  <si>
    <t>Серветник Андрій Володимирович</t>
  </si>
  <si>
    <t>Кіракозашвілі Малхазі Романович</t>
  </si>
  <si>
    <t>Руденко Борис Вячеславович</t>
  </si>
  <si>
    <t>Попруга Валентин Васильович</t>
  </si>
  <si>
    <t>ЦЕНТР СТУДЕНТСЬКОГО СПОРТУ</t>
  </si>
  <si>
    <t>Начальник центру</t>
  </si>
  <si>
    <t>Заступник начальника центру, к.н.</t>
  </si>
  <si>
    <t>Харченко Юрій Миколайович</t>
  </si>
  <si>
    <t>Лікар зі спортивної медицини І категорії**</t>
  </si>
  <si>
    <t>Провідний фахівець**</t>
  </si>
  <si>
    <t>Перепелиця Людмила Володимир</t>
  </si>
  <si>
    <t>Демеха Олена Олексіївна</t>
  </si>
  <si>
    <t>Фахівець І категорії**</t>
  </si>
  <si>
    <t>Андрійцева Віта Костянтинівна</t>
  </si>
  <si>
    <t>Тренер-викладач**</t>
  </si>
  <si>
    <t>Калінський,Балаян</t>
  </si>
  <si>
    <t>Коновалов Сергій Сергійович</t>
  </si>
  <si>
    <t>Коновалов</t>
  </si>
  <si>
    <t>Мохорт</t>
  </si>
  <si>
    <t>Заваров Валерій Олександрович</t>
  </si>
  <si>
    <t>Коршиков Роман Анатолійович</t>
  </si>
  <si>
    <t>Мохорт Сергій Григорович</t>
  </si>
  <si>
    <t>Бойко Валерій Федосійович</t>
  </si>
  <si>
    <t>Сестра медична І категорії**</t>
  </si>
  <si>
    <t>Масажист спортивний**</t>
  </si>
  <si>
    <t>Грищенко Михайло Васильович</t>
  </si>
  <si>
    <t>Комендант</t>
  </si>
  <si>
    <t>Галицький Леонід Анатолійович</t>
  </si>
  <si>
    <t>Електромонтер з ремонту та обслуговування електроустаткування 6 розряду</t>
  </si>
  <si>
    <t>Ткаченко Наталія Вікторівна</t>
  </si>
  <si>
    <t>Фетісова Світлана Володимирівна</t>
  </si>
  <si>
    <t>Робітник з комплексного обслуговування й ремонту будинків**</t>
  </si>
  <si>
    <t>Прибиральниця**</t>
  </si>
  <si>
    <t>Москалик Ніна Миколаївна</t>
  </si>
  <si>
    <t>Оніашвілі Антоніна Володимирівна</t>
  </si>
  <si>
    <t>Двірник**</t>
  </si>
  <si>
    <t>Матохін Максим Юрійович</t>
  </si>
  <si>
    <t>Сторож</t>
  </si>
  <si>
    <t>Мудрак Віктор Петрович</t>
  </si>
  <si>
    <t>Биваліна Валентина Дмитрівна</t>
  </si>
  <si>
    <t xml:space="preserve">Курбет Микола Володимирович </t>
  </si>
  <si>
    <t>Савицький Василь Григорович</t>
  </si>
  <si>
    <t>Коваль Олексій Іванович</t>
  </si>
  <si>
    <t>Мільченко Сергій Олександрович</t>
  </si>
  <si>
    <t>Побережний Ігор Вільянович</t>
  </si>
  <si>
    <t>Відділ з підготовки водіїв транспортних засобів</t>
  </si>
  <si>
    <t xml:space="preserve">Начальник відділу** </t>
  </si>
  <si>
    <t>Філоненко Сергій Миколайович</t>
  </si>
  <si>
    <t xml:space="preserve">Викладач** </t>
  </si>
  <si>
    <t>Діденко Валентина Іванівна</t>
  </si>
  <si>
    <t>Механік-інструктор виробничого навчання водінню**</t>
  </si>
  <si>
    <t>Панасюк Віктор Павлович</t>
  </si>
  <si>
    <t>Швед Іван Миронович</t>
  </si>
  <si>
    <t>Дідук Сергій Григорович</t>
  </si>
  <si>
    <t xml:space="preserve">Фахівець без категорії** </t>
  </si>
  <si>
    <t>НАВЧАЛЬНО-НАУКОВИЙ ЦЕНТР ІННОВАЦІЙНИХ ОСВІТНІХ ТЕХНОЛОГІЙ ТА РЕГІОНАЛЬНОГО НАВЧАННЯ</t>
  </si>
  <si>
    <t>Директор навчально-наукового центру, професор, д.н.</t>
  </si>
  <si>
    <t>Таран</t>
  </si>
  <si>
    <t>Заступник директора навчально-науковго центру к.н., доцент</t>
  </si>
  <si>
    <t xml:space="preserve">Провідний фахівець** </t>
  </si>
  <si>
    <t>Таран Ольга Федорівна</t>
  </si>
  <si>
    <t>Провідний бухгалтер**</t>
  </si>
  <si>
    <t>Вишневецька Олена Андріївна</t>
  </si>
  <si>
    <t>ВІННИЦЬКИЙ НАВЧАЛЬНО-НАУКОВИЙ ІНСТИТУТ</t>
  </si>
  <si>
    <t xml:space="preserve"> Директор навчально-наукового інституту, к.н.**</t>
  </si>
  <si>
    <t>Методист із заочної форми навчання**</t>
  </si>
  <si>
    <t xml:space="preserve">Діловод**            </t>
  </si>
  <si>
    <t>в т.ч. за рахунок спеціального фонду</t>
  </si>
  <si>
    <t>ЖИТОМИРСЬКА ФІЛІЯ</t>
  </si>
  <si>
    <t>Директор філії**</t>
  </si>
  <si>
    <t>Стужук Володимир Григорович</t>
  </si>
  <si>
    <t>Бортнік Юлія Вікторівна</t>
  </si>
  <si>
    <t>Оданильчук Юлія Володимирівна</t>
  </si>
  <si>
    <t>Ткачук Ірина Володимирівна</t>
  </si>
  <si>
    <t>Мовчан Інна Володимирівна</t>
  </si>
  <si>
    <t xml:space="preserve">Фахівець І категорії**  </t>
  </si>
  <si>
    <t>Котвицька Аліса Ігорівна</t>
  </si>
  <si>
    <t>Малюга Ірина Михайлівна</t>
  </si>
  <si>
    <t>Тимошенко Оксанан Вікторівна</t>
  </si>
  <si>
    <t>Вірченко Анастасія Сергіївна</t>
  </si>
  <si>
    <t>Мусійчук Віта Василівна</t>
  </si>
  <si>
    <t xml:space="preserve">Завідувач господарства** </t>
  </si>
  <si>
    <t>Костриця Олександр Володимир</t>
  </si>
  <si>
    <t>Лонська Олена Олегівна</t>
  </si>
  <si>
    <t>Скочко Наталія Сергіївна</t>
  </si>
  <si>
    <t xml:space="preserve">   Всього</t>
  </si>
  <si>
    <t>КАМЯНЕЦЬ-ПОДІЛЬСЬКИЙ НАВЧАЛЬНО- НАУКОВИЙ ІНСТИТУТ</t>
  </si>
  <si>
    <t>Директор навчально-наукового інституту, доцент**</t>
  </si>
  <si>
    <t>Фахівець без категорії**</t>
  </si>
  <si>
    <t>СТОРОЖИНЕЦЬКИЙ НАВЧАЛЬНО-НАУКОВИЙ ІНСТИТУТ</t>
  </si>
  <si>
    <t>Оператор котельні**</t>
  </si>
  <si>
    <t>Сторож**</t>
  </si>
  <si>
    <t>ХМЕЛЬНИЦЬКИЙ НАВЧАЛЬНО-НАУКОВИЙ ІНСТИТУТ</t>
  </si>
  <si>
    <t>Підсобний робітник**</t>
  </si>
  <si>
    <t>ВІДДІЛ ІННОВАЦІЙНИХ ОСВІТНІХ ТЕХНОЛОГІЙ</t>
  </si>
  <si>
    <t xml:space="preserve">Начальник відділу </t>
  </si>
  <si>
    <t>Заболотна Оксана Володимирівна</t>
  </si>
  <si>
    <t>Завідувач навчальної лабораторії електронних засобів навчання</t>
  </si>
  <si>
    <t>Костюк Максим Михайлович</t>
  </si>
  <si>
    <t>КАФЕДРА ВІЙСЬКОВОЇ ПІДГОТОВКИ</t>
  </si>
  <si>
    <t>Науково-педагогічні працівники</t>
  </si>
  <si>
    <t>Завідувач кафедри, доцент (без вч.зв.), к.н.**</t>
  </si>
  <si>
    <t>Шевчук Валерій Андрійович</t>
  </si>
  <si>
    <t>Шевчук В.А.</t>
  </si>
  <si>
    <t>Професор, вч.зв. доцент, к.н.**</t>
  </si>
  <si>
    <t>Борсук Євген Павлович</t>
  </si>
  <si>
    <t>Борсук Є.П.</t>
  </si>
  <si>
    <t>Шаповал</t>
  </si>
  <si>
    <t>Доцент, (без вч.зв.), к.н.**</t>
  </si>
  <si>
    <t>Кравченко Маргарита Анатоліївна</t>
  </si>
  <si>
    <t>Кравченко</t>
  </si>
  <si>
    <t>Доцент, (без вч.зв.)**</t>
  </si>
  <si>
    <t>Андруліс Йонас Юозо</t>
  </si>
  <si>
    <t>Андруліс</t>
  </si>
  <si>
    <t>Кушнір Олександр Григорович</t>
  </si>
  <si>
    <t>Стельмах Олександр Борисович</t>
  </si>
  <si>
    <t>Терещенко-Самойлова Ірина Волод</t>
  </si>
  <si>
    <t>Труш Юрій Васильович</t>
  </si>
  <si>
    <t>Викладач (без н.с.)**</t>
  </si>
  <si>
    <t>Дунаєнко Тамара Іванівна</t>
  </si>
  <si>
    <t>Сидоренко Володимир Васильович</t>
  </si>
  <si>
    <t>Теленченко Валерій Дмитрович</t>
  </si>
  <si>
    <t>Навчально-допоміжний персонал</t>
  </si>
  <si>
    <t>Завідувач частини (секретної)**</t>
  </si>
  <si>
    <t>Желібо Леонід Петрович</t>
  </si>
  <si>
    <t xml:space="preserve">Методист І категорії**            </t>
  </si>
  <si>
    <t>Горбунова Лілія Олександрівна</t>
  </si>
  <si>
    <t>Данилко Інна Іванівна</t>
  </si>
  <si>
    <t>Тараненко Світлана Анатоліївна</t>
  </si>
  <si>
    <t>Бібліотекар**</t>
  </si>
  <si>
    <t>Завідувач господарства**</t>
  </si>
  <si>
    <t>Дунаєнко Геннадій Миколайович</t>
  </si>
  <si>
    <t>Водій**</t>
  </si>
  <si>
    <t>ФАКУЛЬТЕТ ПІДГОТОВКИ, ПЕРЕПІДГОТОВКИ ТА ПІДВИЩЕННЯ КВАЛІФІКАЦІЇ ПРАЦІВНИКІВ ПОДАТКОВОЇ МІЛІЦІЇ</t>
  </si>
  <si>
    <t>Керівництво факультету</t>
  </si>
  <si>
    <t>Начальник факультету, к.н., полковник</t>
  </si>
  <si>
    <t>Некрасов В.А.</t>
  </si>
  <si>
    <t>Чмелюк В.В.</t>
  </si>
  <si>
    <t>Відділення секретного діловодства та технічного захисту інформації</t>
  </si>
  <si>
    <t xml:space="preserve">Начальник відділення, підполковник </t>
  </si>
  <si>
    <t>Кравченко Олена Дмитрівна</t>
  </si>
  <si>
    <t>Озерчук Наталія Миколаївна</t>
  </si>
  <si>
    <t>Григораж Руслан Миколайович</t>
  </si>
  <si>
    <t>Робсонд Ганна Юріївна</t>
  </si>
  <si>
    <t>Панченко Вікторія Ігорівна</t>
  </si>
  <si>
    <t>Долінська Надія Єстахіївна</t>
  </si>
  <si>
    <t>Грищенко Надія Ігорівна</t>
  </si>
  <si>
    <t>Мокієнко  Наталія Григоріївна</t>
  </si>
  <si>
    <t>Олішевська Лілія Вадимівна</t>
  </si>
  <si>
    <t>Стародобцева Марина Леонідівна</t>
  </si>
  <si>
    <t>Старший інспектор з особливих доручень, підполковник</t>
  </si>
  <si>
    <t>Старший інспектор, майор</t>
  </si>
  <si>
    <t>Спеціальна бібліотека</t>
  </si>
  <si>
    <t>Завідувач бібліотеки</t>
  </si>
  <si>
    <t>Вдовиченко Валентина Дмитрівна</t>
  </si>
  <si>
    <t xml:space="preserve">Провідний бібліотекар </t>
  </si>
  <si>
    <t>Шевченко Любов Михайлівна</t>
  </si>
  <si>
    <t>Відділення виховної та соціально-психологічної роботи</t>
  </si>
  <si>
    <t>Інспектор, капітан</t>
  </si>
  <si>
    <t>Колісник Юліана Валеріївна</t>
  </si>
  <si>
    <t>Сідун Оксана Юріївна</t>
  </si>
  <si>
    <t>Відділення навчальної роботи</t>
  </si>
  <si>
    <t>Відділення оперативних чергових</t>
  </si>
  <si>
    <t>Керівництво курсів</t>
  </si>
  <si>
    <t xml:space="preserve">Начальник курсу, підполковник                      </t>
  </si>
  <si>
    <t xml:space="preserve">Начальник курсу, к.н., підполковник                      </t>
  </si>
  <si>
    <t>Грищук В.Л.</t>
  </si>
  <si>
    <t>Заступник начальника курсу, майор</t>
  </si>
  <si>
    <t>Інспектор по роботі з особовим складом, капітан</t>
  </si>
  <si>
    <t>Старшина курсу, старший прапорщик</t>
  </si>
  <si>
    <t>Відділ забезпечення харчуванням</t>
  </si>
  <si>
    <t>Начальник відділу</t>
  </si>
  <si>
    <t>Лабузова Марія Миколаївна</t>
  </si>
  <si>
    <t xml:space="preserve">Завідувач виробництва </t>
  </si>
  <si>
    <t>Лола Надія Степанівна</t>
  </si>
  <si>
    <t>Кобизька Ольга Петрівна</t>
  </si>
  <si>
    <t>Провідний інженер</t>
  </si>
  <si>
    <t>Рудюк Надія Олексіївна</t>
  </si>
  <si>
    <t>Лесик Валентина Петрівна</t>
  </si>
  <si>
    <t>Інженер</t>
  </si>
  <si>
    <t>Мейріс Жана Рудольфівна</t>
  </si>
  <si>
    <t>Завідувач складу</t>
  </si>
  <si>
    <t>Скибінська Павліна Василівна</t>
  </si>
  <si>
    <t>Кухар 5 розряду</t>
  </si>
  <si>
    <t>Степанюк Людмила Петрівна</t>
  </si>
  <si>
    <t>Бідненко Світлана Анатоліївна</t>
  </si>
  <si>
    <t>Волох Оксана Вікторівна</t>
  </si>
  <si>
    <t>Сергієнко Інна Миколаївна</t>
  </si>
  <si>
    <t>Кондитер 5 розряду</t>
  </si>
  <si>
    <t>Пришва Світлана Миколаївна</t>
  </si>
  <si>
    <t>Кухар 4 розряду</t>
  </si>
  <si>
    <t>Ізместьєва Вікторія Ярославівна</t>
  </si>
  <si>
    <t>Волощенко Олена Олександрівна</t>
  </si>
  <si>
    <t>Борщенко Олена Олександрівна</t>
  </si>
  <si>
    <t>Мийник посуду</t>
  </si>
  <si>
    <t>Михайлова Наталія Іванівна</t>
  </si>
  <si>
    <t>Муравицька Галина Петрівна</t>
  </si>
  <si>
    <t>Шаповалова Надія Вікторівна</t>
  </si>
  <si>
    <t>Шейко Людмила Сергіївна</t>
  </si>
  <si>
    <t>Жданова Галина Вікторівна</t>
  </si>
  <si>
    <t>Вантажник</t>
  </si>
  <si>
    <t xml:space="preserve">Кафедра оперативно-розшукової діяльності </t>
  </si>
  <si>
    <t>Завідувач кафедри, професор, д.н</t>
  </si>
  <si>
    <t>Заступник начальника кафедри,    полковник</t>
  </si>
  <si>
    <t>Професор, вч.зв. доцент, к.н.</t>
  </si>
  <si>
    <t>Литвин Олексій Валерійович</t>
  </si>
  <si>
    <t>Федчишина Віоллета Віталіївна</t>
  </si>
  <si>
    <t>Мулявка, Литвин</t>
  </si>
  <si>
    <t>Доцент, к.н., підполковник</t>
  </si>
  <si>
    <t>Доцент, к.н.</t>
  </si>
  <si>
    <t>Доцент (без вч.зв.)</t>
  </si>
  <si>
    <t>Супруненко Анатолій Миколайов</t>
  </si>
  <si>
    <t>Супруненко А.М.</t>
  </si>
  <si>
    <t>Старший викладач</t>
  </si>
  <si>
    <t>Солоненко Оксана Юріївна</t>
  </si>
  <si>
    <t>Кафедра фінансових розслідувань</t>
  </si>
  <si>
    <t>Заступник начальника кафедри, к.н., полковник</t>
  </si>
  <si>
    <t>Біла</t>
  </si>
  <si>
    <t>Професор, д.н., полковник</t>
  </si>
  <si>
    <t>Чигрина Г.Л.</t>
  </si>
  <si>
    <t>Старший викладач, майор</t>
  </si>
  <si>
    <t>Кафедра адміністративного права і процесу та митної безпеки</t>
  </si>
  <si>
    <t>Начальник кафедри, д.н., полковник</t>
  </si>
  <si>
    <t>Рябченко О.П.</t>
  </si>
  <si>
    <t>Веремієнко Майя Борисівна</t>
  </si>
  <si>
    <t>Заступник начальника кафедри, к.н., підполковник</t>
  </si>
  <si>
    <t>Професор, к.н., підполковник</t>
  </si>
  <si>
    <t>Тильчик</t>
  </si>
  <si>
    <t>Професор, к.н., полковник</t>
  </si>
  <si>
    <t>Петрова</t>
  </si>
  <si>
    <t>Професор, к.н.</t>
  </si>
  <si>
    <t>Савчук Олександр Прокопович</t>
  </si>
  <si>
    <t>Коваль</t>
  </si>
  <si>
    <t>Коваль Микола Васильович</t>
  </si>
  <si>
    <t>Савчук О.П.</t>
  </si>
  <si>
    <t>Доцент, к.н., полковник</t>
  </si>
  <si>
    <t>Параниця</t>
  </si>
  <si>
    <t>Бабич В.А., Войтенко, Ковальова, вак.</t>
  </si>
  <si>
    <t>Литвин Наталія Анатоліївна</t>
  </si>
  <si>
    <t>Литвин Н.А.</t>
  </si>
  <si>
    <t>Доцент (без вч.зв.), к.н.</t>
  </si>
  <si>
    <t>Гаркуша Світлана Василівна</t>
  </si>
  <si>
    <t>Бабич В.Л.</t>
  </si>
  <si>
    <t>Бабич Віталій Леонідович</t>
  </si>
  <si>
    <t>Гаркуша С.В.</t>
  </si>
  <si>
    <t>Старший викладач, підполковник</t>
  </si>
  <si>
    <t>Чекригіна Ілона Григорівна</t>
  </si>
  <si>
    <t>Гриневич</t>
  </si>
  <si>
    <t>Викладач, майор</t>
  </si>
  <si>
    <t>Верзун</t>
  </si>
  <si>
    <t>Макуха Світлана Вікторівна</t>
  </si>
  <si>
    <t xml:space="preserve">Кафедра спеціальних дисциплін та організації професійної підготовки </t>
  </si>
  <si>
    <t>Начальник кафедри, к.н., полковник</t>
  </si>
  <si>
    <t>Заступник начальника кафедри, к.н.,   полковник</t>
  </si>
  <si>
    <t>Професор, д.н.</t>
  </si>
  <si>
    <t>Суббот Анатолій Іванович</t>
  </si>
  <si>
    <t>Субот А.І.</t>
  </si>
  <si>
    <t>Жаров Анатолій Іванович</t>
  </si>
  <si>
    <t>Жаров А.І.</t>
  </si>
  <si>
    <t>Антоненко Сергій Анатолійович</t>
  </si>
  <si>
    <t>Гаркуша Анатолій Володимиров</t>
  </si>
  <si>
    <t>Колос Ольга Валеріївна</t>
  </si>
  <si>
    <t>Романяка Михайло Михайлович</t>
  </si>
  <si>
    <t>Сухих Ірина Анатоліївна</t>
  </si>
  <si>
    <t>Степура Тетяна Миколаївна</t>
  </si>
  <si>
    <t>Інспектор з вогневої та фізичної підготовки</t>
  </si>
  <si>
    <t>Інспектор з озброєння, капітан</t>
  </si>
  <si>
    <t>Всього по факультету</t>
  </si>
  <si>
    <t>СЛУЖБИ І ВІДДІЛИ УНІВЕРСИТЕТУ</t>
  </si>
  <si>
    <t>ВІДДІЛ  ДОКТОРАНТУРИ,  АСПІРАНТУРИ (АД’ЮНКТУРИ)</t>
  </si>
  <si>
    <t>Завідувач докторантури, аспірантури (ад’юнктури), доцент, к.н.</t>
  </si>
  <si>
    <t>Псяровська</t>
  </si>
  <si>
    <t>Провідний фахівець, к.н.</t>
  </si>
  <si>
    <t>Лола Ніна Василівна</t>
  </si>
  <si>
    <t xml:space="preserve">НАУКОВО-ОРГАНІЗАЦІЙНИЙ ВІДДІЛ </t>
  </si>
  <si>
    <t>Новицький Сергій Валерійович</t>
  </si>
  <si>
    <t>Ковтун Валерій Павлович</t>
  </si>
  <si>
    <t>Пужакова Марина Олександрівна</t>
  </si>
  <si>
    <t>Безнощенко Ольга Володимирівна</t>
  </si>
  <si>
    <t>ВІДДІЛ   КАДРІВ</t>
  </si>
  <si>
    <t>Мірошниченко Валерій Миколайович</t>
  </si>
  <si>
    <t>Сайкова</t>
  </si>
  <si>
    <t xml:space="preserve">Заступник начальника відділу </t>
  </si>
  <si>
    <t>Панасюк Наталія Степанівна</t>
  </si>
  <si>
    <t>Леоненко Галина Іванівна</t>
  </si>
  <si>
    <t>Таран  Ольга Федорівна</t>
  </si>
  <si>
    <t>Пікуза Оксана Анатоліївна</t>
  </si>
  <si>
    <t>Лісецька Тетяна Анатоліївна</t>
  </si>
  <si>
    <t>Сектор підбору, аналізу та розвитку персоналу</t>
  </si>
  <si>
    <t xml:space="preserve">Завідувач сектору </t>
  </si>
  <si>
    <t>Томченко Ірина Олегівна</t>
  </si>
  <si>
    <t>Сидоренко Наталія Михайлівна</t>
  </si>
  <si>
    <t>Сектор комплектування та проходження служби</t>
  </si>
  <si>
    <t>Грищенко Анна Валеріївна</t>
  </si>
  <si>
    <t>Тоболіна Світлана Володимирівна</t>
  </si>
  <si>
    <t>Сектор кадрового резерву</t>
  </si>
  <si>
    <t>Сайкова Олена Олександрівна</t>
  </si>
  <si>
    <t>Псяровська Наталія Миколаївна</t>
  </si>
  <si>
    <t>ЮРИДИЧНИЙ ВІДДІЛ</t>
  </si>
  <si>
    <t>Заступник начальника відділу</t>
  </si>
  <si>
    <t>Провідний юрисконсульт</t>
  </si>
  <si>
    <t>Копиця Аліна Володимирівна</t>
  </si>
  <si>
    <t>Провідний юрисконсульт**</t>
  </si>
  <si>
    <t>Мішевська Світлана Анатоліївна</t>
  </si>
  <si>
    <t>Данів Олеся Олександрівна</t>
  </si>
  <si>
    <t>на д.в., д.в.</t>
  </si>
  <si>
    <t>Рекуненко Тетяна Олександрівна</t>
  </si>
  <si>
    <t>Махиніч Юрій Сергійович</t>
  </si>
  <si>
    <t>Олійник Олеся Дмитрівна</t>
  </si>
  <si>
    <t>Нарійчук Олег Данилович</t>
  </si>
  <si>
    <t>ЗАГАЛЬНИЙ ВІДДІЛ</t>
  </si>
  <si>
    <t>Деркач Світлана Анатоліївна</t>
  </si>
  <si>
    <t>Томченко</t>
  </si>
  <si>
    <t>Чаплигін Олександр Васильович</t>
  </si>
  <si>
    <t>Яременко Раїса Володимирівна</t>
  </si>
  <si>
    <t>Фахівець I категорії</t>
  </si>
  <si>
    <t>Шепшинська Оксана Костянтинівна</t>
  </si>
  <si>
    <t xml:space="preserve">по 01.04.2017 </t>
  </si>
  <si>
    <t>Стельмах Валентина Павлівна</t>
  </si>
  <si>
    <t>Редактор літературний I категорії</t>
  </si>
  <si>
    <t>Жеревчук Тетяна Данилівна</t>
  </si>
  <si>
    <t>Мартинюк Ірина Василівна</t>
  </si>
  <si>
    <t>по 13.03.2017</t>
  </si>
  <si>
    <t xml:space="preserve">Ричкова Анастасія Миколаївна </t>
  </si>
  <si>
    <t>Канцелярія</t>
  </si>
  <si>
    <t>Завідувач канцелярії</t>
  </si>
  <si>
    <t>Василенко Ліна Віталіївна</t>
  </si>
  <si>
    <t>Діловод</t>
  </si>
  <si>
    <t xml:space="preserve">Архів </t>
  </si>
  <si>
    <t>Завідувач архіву</t>
  </si>
  <si>
    <t>Архіваріус</t>
  </si>
  <si>
    <t>Ричкова Галина Олександрівна</t>
  </si>
  <si>
    <t>ПЛАНОВО-ФІНАНСОВИЙ ВІДДІЛ</t>
  </si>
  <si>
    <t>Начальник відділу, к.н.</t>
  </si>
  <si>
    <t>Провідний економіст</t>
  </si>
  <si>
    <t>Чернишевич Емілія Йосипівна</t>
  </si>
  <si>
    <t>Мостюк Ірина Володимирівна</t>
  </si>
  <si>
    <t>Костинець Юлія Леонідівна</t>
  </si>
  <si>
    <t>Сидорчук Ірина Сергіївна</t>
  </si>
  <si>
    <t xml:space="preserve">Головний бухгалтер-начальник служби </t>
  </si>
  <si>
    <t>Полетавкіна Наталія Іванівна</t>
  </si>
  <si>
    <t xml:space="preserve">Заступник головного бухгалтера </t>
  </si>
  <si>
    <t>Ворожбит Ольга Петрівна</t>
  </si>
  <si>
    <t>Відділ складання звітності і обліку грошових коштів</t>
  </si>
  <si>
    <t xml:space="preserve">Провідний бухгалтер </t>
  </si>
  <si>
    <t>Конько Юлія Миколаївна</t>
  </si>
  <si>
    <t>Філатова Дар'я Віталіївна</t>
  </si>
  <si>
    <t>Литвин Володимир Вікторович</t>
  </si>
  <si>
    <t>Дьомена Людмила Борисівна</t>
  </si>
  <si>
    <t>Старовойт Андрій Петрович</t>
  </si>
  <si>
    <t>Левшук Роман Анатолійович</t>
  </si>
  <si>
    <t>Завада Дмитро Костянтинович</t>
  </si>
  <si>
    <t>Старший касир</t>
  </si>
  <si>
    <t>Теліцина Ольга Олександрівна</t>
  </si>
  <si>
    <t>Відділ розрахунків з оплати праці, стипендій та соціальних виплат</t>
  </si>
  <si>
    <t>Шевченко Ірина Павлівна</t>
  </si>
  <si>
    <t>Відділ обліку матеріальних цінностей і розрахунків</t>
  </si>
  <si>
    <t>Лимаренко Анна Федорівна</t>
  </si>
  <si>
    <t>Вальцер Ольга Федорівна</t>
  </si>
  <si>
    <t>Хала Юлія Олександрівна</t>
  </si>
  <si>
    <t xml:space="preserve">Бухгалтер І категорії </t>
  </si>
  <si>
    <t xml:space="preserve"> ВІДДІЛ ВНУТРІШНЬОГО АУДИТУ</t>
  </si>
  <si>
    <t xml:space="preserve">Начальник відділу      </t>
  </si>
  <si>
    <t>Рябенко Олена Миколаївна</t>
  </si>
  <si>
    <t>Провідний бухгалтер-ревізор</t>
  </si>
  <si>
    <t>Кот Ольга Степанівна</t>
  </si>
  <si>
    <t>Бабич Володимир Анатолійович</t>
  </si>
  <si>
    <t>Войтенко Ірина Сергіївна</t>
  </si>
  <si>
    <t>Параниця Сергій Павлович</t>
  </si>
  <si>
    <t xml:space="preserve">Ковальова Марина Вікторівна </t>
  </si>
  <si>
    <t>Тильчик В'ячеслав В'ячеславович</t>
  </si>
  <si>
    <t>Негреша Дмитро Михайлович</t>
  </si>
  <si>
    <t>Гриневич Анатолій Георгійович</t>
  </si>
  <si>
    <t>Старший інспектор, капітан</t>
  </si>
  <si>
    <t>Сергієнко Юрій Петрович</t>
  </si>
  <si>
    <t>к.н.ф.в.с., доцент</t>
  </si>
  <si>
    <t>Лавренььєв Олександр Миколайов</t>
  </si>
  <si>
    <t>к.н. фіз. фих. та спорту. доц</t>
  </si>
  <si>
    <t>Товстуха Сергій Олексійович</t>
  </si>
  <si>
    <t>Якименко Олександр Васильович</t>
  </si>
  <si>
    <t>Буток Олена Володимирівна</t>
  </si>
  <si>
    <t>Михнюк Віталій Валентинович</t>
  </si>
  <si>
    <t>Пристінський Олександр Васильов</t>
  </si>
  <si>
    <t>Завидняк Ірина Олександрівна</t>
  </si>
  <si>
    <t>Сокіл Олег Андрійович</t>
  </si>
  <si>
    <t>Серебрянська Оксана Олександр</t>
  </si>
  <si>
    <t>Герасименко Юлія Олександрівна</t>
  </si>
  <si>
    <t>Лисеюк Андрій Миколайович</t>
  </si>
  <si>
    <t>Сметанюк Ольга Володимирівна</t>
  </si>
  <si>
    <t>ВІДДІЛ ОРГАНІЗАЦІЇ ВИХОВНОГО ПРОЦЕСУ ТА СОЦІАЛЬНИХ ПИТАНЬ</t>
  </si>
  <si>
    <t xml:space="preserve">Завідувач відділу </t>
  </si>
  <si>
    <t>Заступник завідувача відділу</t>
  </si>
  <si>
    <t>Практичний психолог**</t>
  </si>
  <si>
    <t>Пєтухова Ірина Олексіївна</t>
  </si>
  <si>
    <t>Провідний художник**</t>
  </si>
  <si>
    <t>Хоменко Ігор Сергійович</t>
  </si>
  <si>
    <t>Люльчук Ірина Миколаївна</t>
  </si>
  <si>
    <t>ОРГАНІЗАЦІЙНО-РОЗПОРЯДЧИЙ ВІДДІЛ</t>
  </si>
  <si>
    <t>Бобік Вікторія Петрівна</t>
  </si>
  <si>
    <t>Черкас Марина Миколаївна</t>
  </si>
  <si>
    <t>Сектор документального забезпечення і організації прийому громадян</t>
  </si>
  <si>
    <t>Завідувач сектору</t>
  </si>
  <si>
    <t>Сектор забезпечення роботи Вченої Ради</t>
  </si>
  <si>
    <t>Панченко Надія Борисівна</t>
  </si>
  <si>
    <t>Нечипоренко Аліна Володимирівна</t>
  </si>
  <si>
    <t>асп.</t>
  </si>
  <si>
    <t>Стародуб Дмитро Миколайович</t>
  </si>
  <si>
    <t>ВІДДІЛ ПРОПУСКНОГО РЕЖИМУ ТА ШТАБ ЦИВІЛЬНОЇ ОБОРОНИ</t>
  </si>
  <si>
    <t>Начальник штабу цивільної оборони</t>
  </si>
  <si>
    <t>Стасюк Олександр Борисович</t>
  </si>
  <si>
    <t>Лисенко Валерій Анатолійович</t>
  </si>
  <si>
    <t>ВІДДІЛ З ОХОРОНИ ПРАЦІ ТА ПОЖЕЖНОЇ БЕЗПЕКИ</t>
  </si>
  <si>
    <t xml:space="preserve">Провідний інженер з охорони праці </t>
  </si>
  <si>
    <t>Провідний інженер з пожежної безпеки</t>
  </si>
  <si>
    <t>НАВЧАЛЬНО-НАУКОВИЙ ЦЕНТР ОРГАНІЗАЦІЇ ОСВІТНЬОГО ПРОЦЕСУ</t>
  </si>
  <si>
    <t>Директор навчально-наукового центру, доцент, к.н.</t>
  </si>
  <si>
    <t>Відділ планування та інформаційного супроводу освітнього процесу</t>
  </si>
  <si>
    <t xml:space="preserve">Завідувач відділу     </t>
  </si>
  <si>
    <t>Колісна Ірина Миколаївна</t>
  </si>
  <si>
    <t>Закусило Марина Григорівна</t>
  </si>
  <si>
    <t>Лукавенко Надія Петрівна</t>
  </si>
  <si>
    <t>Бурляй Руслана Миколаївна</t>
  </si>
  <si>
    <t>Спасіченко Олена Олексіївна</t>
  </si>
  <si>
    <t>Стефлюк Ірина Анатоліївна</t>
  </si>
  <si>
    <t>Довгопол Михайло Миколайович</t>
  </si>
  <si>
    <t>Петренко Роман Михайлович</t>
  </si>
  <si>
    <t>Дідківська Ольга Степанівна</t>
  </si>
  <si>
    <t>д.в. лік</t>
  </si>
  <si>
    <t>Полєшко Віра Пилипівна</t>
  </si>
  <si>
    <t>Відділ методичного забезпечення освітнього процесу</t>
  </si>
  <si>
    <t>Завідувач відділу</t>
  </si>
  <si>
    <t>Бойко-Слобожан Олена Олександ</t>
  </si>
  <si>
    <t>Козятинська Євгенія Василівна</t>
  </si>
  <si>
    <t>Пригорницька Олена Василівна</t>
  </si>
  <si>
    <t>Пильник Тамара Іванівна</t>
  </si>
  <si>
    <t>Пеліпенко Олена Вікторівна</t>
  </si>
  <si>
    <t>Матвієць Алла Олександрівна</t>
  </si>
  <si>
    <t>Дедекаєв В'ячеслав Амурбекович</t>
  </si>
  <si>
    <t>Відділ супроводження ЄДЕБО</t>
  </si>
  <si>
    <t>Сидоренко Олексій Миколайович</t>
  </si>
  <si>
    <t>Ярова Ірина Миколаївна</t>
  </si>
  <si>
    <t>Хіміч Катерина Василівна</t>
  </si>
  <si>
    <t>Гриценко Тетяна Сергіївна</t>
  </si>
  <si>
    <t>Іванова Людмила Михайлівна</t>
  </si>
  <si>
    <t>Котляреська Олена Юріївна</t>
  </si>
  <si>
    <t>Павицька Наталія Миколаївна</t>
  </si>
  <si>
    <t>Пашинська Оксана Володимирівна</t>
  </si>
  <si>
    <t>Провідний адміністратор ЄДЕБО</t>
  </si>
  <si>
    <t>Михалевич Аліна Леонідівна</t>
  </si>
  <si>
    <t>Відділ забезпечення якості вищої освіти та моніторингу освітньої діяльності</t>
  </si>
  <si>
    <t>Фурманюк Валентина Федорівна</t>
  </si>
  <si>
    <t>Мацелюх Юлія Вікторівна</t>
  </si>
  <si>
    <t>Глухенька Юлія Яківна</t>
  </si>
  <si>
    <t>Лііс Руслан Миколайович</t>
  </si>
  <si>
    <t>Добривечір Ірина Володимирівна</t>
  </si>
  <si>
    <t>Лозінська Ірина Леонідівна</t>
  </si>
  <si>
    <t>Винник Наталія Вікторівна</t>
  </si>
  <si>
    <t xml:space="preserve">СЛУЖБА БУХГАЛТЕРСЬКОГО ОБЛІКУ ТА ФІНАНСОВОЇ ЗВІТНОСТІ </t>
  </si>
  <si>
    <t>Перший проректор з перспективного розвитку та інновацій, професор, д.н.</t>
  </si>
  <si>
    <t>Проректор з навчальної та методичної роботи, професор, д.н.</t>
  </si>
  <si>
    <t>Стрій Анатолій Георгійович</t>
  </si>
  <si>
    <t>Прокопенко Валерія Юріївна</t>
  </si>
  <si>
    <t>Перший заступник начальника факультету к.н., доцент, полковник</t>
  </si>
  <si>
    <t>Заступник начальника факультету  з науково-педагогічної роботи, к.н., доцент, полковник</t>
  </si>
  <si>
    <t>Венгуренко Вячеслав Михайлович</t>
  </si>
  <si>
    <t>Бойко Алла Василівна</t>
  </si>
  <si>
    <t>Кищун Ігор В'ячеславович</t>
  </si>
  <si>
    <t>Відділ профорієнтаційної роботи, практики та сприяння працевлаштуванню</t>
  </si>
  <si>
    <t>Завідувач відділу, к.н.</t>
  </si>
  <si>
    <t>Тарнавська Вілентина Валентинівна</t>
  </si>
  <si>
    <t>Завідувач виробничої практики</t>
  </si>
  <si>
    <t>Іванова Таміла Іванівна</t>
  </si>
  <si>
    <t>Левшун Валерій Олексійович</t>
  </si>
  <si>
    <t>Паламарчук Наталія Іванівна</t>
  </si>
  <si>
    <t>Кушнір Наталія Віталівна</t>
  </si>
  <si>
    <t>Монастирська Юлія Михайлівна</t>
  </si>
  <si>
    <t>Ніколенко Олена Анатоліївна</t>
  </si>
  <si>
    <t>Крисан-Данчук Віта Леонідівна</t>
  </si>
  <si>
    <t>Місюра Тетяна Володимирівна</t>
  </si>
  <si>
    <t>Відділ міжнародного освітнього співробітництва</t>
  </si>
  <si>
    <t>Гурська Леся Володимирівна</t>
  </si>
  <si>
    <t>Фахіфець 1 категорії</t>
  </si>
  <si>
    <t>Тичкова Анастасія Анатоліївна</t>
  </si>
  <si>
    <t xml:space="preserve"> НАУКОВА БІБЛІОТЕКА</t>
  </si>
  <si>
    <t>Директор наукової бібліотеки, к.н.</t>
  </si>
  <si>
    <t>Цимбалюк Світлана Ярославіна</t>
  </si>
  <si>
    <t>Заступник директора з бібліотечного обслуговування та методичної роботи</t>
  </si>
  <si>
    <t>Добрянська Наталія Борисівна</t>
  </si>
  <si>
    <t>Заступник директора з бібліографії та каталогізації</t>
  </si>
  <si>
    <t>Щира Ірина Петрівна</t>
  </si>
  <si>
    <t>Заступник директора з наукової роботи</t>
  </si>
  <si>
    <t>Йовженко Світлана Жоржівна</t>
  </si>
  <si>
    <t>Завідувач музею</t>
  </si>
  <si>
    <t>Відділ комплектування документів</t>
  </si>
  <si>
    <t>Усова Ганна Сергіївна</t>
  </si>
  <si>
    <t>Сектор комплектування та книгообміну</t>
  </si>
  <si>
    <t>Федосєєва Ольга Ігорівна</t>
  </si>
  <si>
    <t>Провідний бібліотекар</t>
  </si>
  <si>
    <t>Гайдай Наталія Петрівна</t>
  </si>
  <si>
    <t>Провідний бібліограф</t>
  </si>
  <si>
    <t>Макаренко Світлана Павлівна</t>
  </si>
  <si>
    <t>Сектор обліку документів та списання</t>
  </si>
  <si>
    <t>Голота Ірина Сергіївна</t>
  </si>
  <si>
    <t>Бібліотекар ІІ категорії</t>
  </si>
  <si>
    <t>Подшивалова Олександра Андріївна</t>
  </si>
  <si>
    <t>Відділ наукової обробки документів і організації каталогів</t>
  </si>
  <si>
    <t>Головний бібліотекар</t>
  </si>
  <si>
    <t>Костюченко Валентина Миколаївна</t>
  </si>
  <si>
    <t>Бібліограф І категорії</t>
  </si>
  <si>
    <t>Пархоменко Ірина Григорівна</t>
  </si>
  <si>
    <t>Відділ обслуговування науковою літературою</t>
  </si>
  <si>
    <t>Сектор абонементу і читального залу</t>
  </si>
  <si>
    <t>Степанчук Валентина Іванівна</t>
  </si>
  <si>
    <t>Абонемент наукової літератури</t>
  </si>
  <si>
    <t>Рехтіна Алла Тимофіївна</t>
  </si>
  <si>
    <t>Галузинська Тетяна Федорівна</t>
  </si>
  <si>
    <t>Бібліотекар І категорії</t>
  </si>
  <si>
    <t>Шпак Оксана Віталіївна</t>
  </si>
  <si>
    <t>Читальний зал</t>
  </si>
  <si>
    <t>Бузинник Іванна Олександрівна</t>
  </si>
  <si>
    <t>Нікуліна Катерина Федорівна</t>
  </si>
  <si>
    <t>Відділ обслуговування навчальною літературою</t>
  </si>
  <si>
    <t>Павленко Галина Леонідівна</t>
  </si>
  <si>
    <t>Сектор абонементів</t>
  </si>
  <si>
    <t>Загородня Галина Григорівна</t>
  </si>
  <si>
    <t>Абонемент навчальної літератури</t>
  </si>
  <si>
    <t>Рибальченко Марина Олександрівна</t>
  </si>
  <si>
    <t>Голота Галина Андріївна</t>
  </si>
  <si>
    <t>Сахута Наталія Миколаївна</t>
  </si>
  <si>
    <t>Чекардіна Світлана Миколаївна</t>
  </si>
  <si>
    <t>Абонемент художньої літератури</t>
  </si>
  <si>
    <t>Довгань Лариса Петрівна</t>
  </si>
  <si>
    <t>Сектор читальних залів</t>
  </si>
  <si>
    <t>Анікеєва Анжела Юріївна</t>
  </si>
  <si>
    <t>Сідова Галина Володимирівна</t>
  </si>
  <si>
    <t>Кардаш Тетяна Василівна</t>
  </si>
  <si>
    <t>Філоненко Людмила Йосипівна</t>
  </si>
  <si>
    <t>Інформаційно-бібліографічний відділ</t>
  </si>
  <si>
    <t>Фурман Наталія Петрівна</t>
  </si>
  <si>
    <t>Головний бібліограф</t>
  </si>
  <si>
    <t>Симоненко Антоніна Тимофіївна</t>
  </si>
  <si>
    <t>Котович Олена Володимирівна</t>
  </si>
  <si>
    <t>Редактор І категорії</t>
  </si>
  <si>
    <t>Нетребенко Тамара Олександрівна</t>
  </si>
  <si>
    <t>Відділ інформаційних технологій</t>
  </si>
  <si>
    <t>Скабардін Олег Вікторович</t>
  </si>
  <si>
    <t>Адміністратор бази даних І категорії</t>
  </si>
  <si>
    <t>Слєсаренко Тетяна Михайлівна</t>
  </si>
  <si>
    <t>Адміністратор системи ІІ категорії</t>
  </si>
  <si>
    <t>Сектор зберігання фондів</t>
  </si>
  <si>
    <t>Суваковська Олена Валеріївна</t>
  </si>
  <si>
    <t>Марчук Валентина Іванівна</t>
  </si>
  <si>
    <t>Середенко Марина Олександрівна</t>
  </si>
  <si>
    <t>ВИДАВНИЧО-ПОЛІГРАФІЧНИЙ ЦЕНТР</t>
  </si>
  <si>
    <t>Салахова Діна Фарахатівна</t>
  </si>
  <si>
    <t xml:space="preserve">Заступник начальника центру  </t>
  </si>
  <si>
    <t>Шевельова Віра Олександрівна</t>
  </si>
  <si>
    <t xml:space="preserve">Редакційно-видавничий відділ </t>
  </si>
  <si>
    <t>Врублевська Ірина Євгенівна</t>
  </si>
  <si>
    <t>Провідний редактор</t>
  </si>
  <si>
    <t>Грицюк Наталія Іванівна</t>
  </si>
  <si>
    <t>Грабарчук Маййа Миколаївна</t>
  </si>
  <si>
    <t>Завальницька Даря Петрівна</t>
  </si>
  <si>
    <t>Лисенко Оксана Володимирівна</t>
  </si>
  <si>
    <t>Шамардак Наталія Михайлівна</t>
  </si>
  <si>
    <t>Захарченко Оксана Миколаївна</t>
  </si>
  <si>
    <t>Пелих Віктор Миколайович</t>
  </si>
  <si>
    <t>Данильчик Ольга Василівна</t>
  </si>
  <si>
    <t xml:space="preserve"> д.в.</t>
  </si>
  <si>
    <t>Зубленко Ганна Петрівна</t>
  </si>
  <si>
    <t>Відділ друку</t>
  </si>
  <si>
    <t xml:space="preserve">Начальник відділу             </t>
  </si>
  <si>
    <t>Лавренюк Антолій Віталійович</t>
  </si>
  <si>
    <t>Каньшин Павло Іванович</t>
  </si>
  <si>
    <t>Маншилін Микола Юрієвич</t>
  </si>
  <si>
    <t>Старший майстер</t>
  </si>
  <si>
    <t>Петракова Аліна Григорівна</t>
  </si>
  <si>
    <t>Палітурник**</t>
  </si>
  <si>
    <t>Соколовський Віктор Броніслав</t>
  </si>
  <si>
    <t>Брошурувальник**</t>
  </si>
  <si>
    <t>Савченко Сергій Андрійович</t>
  </si>
  <si>
    <t>ВІДДІЛ ІНФОРМАЦІЇ ТА ЗВ’ЯЗКІВ З ГРОМАДСЬКІСТЮ</t>
  </si>
  <si>
    <t>Кандаскалов Валерій Олександр.</t>
  </si>
  <si>
    <t>Редакція університетської газети</t>
  </si>
  <si>
    <t>Коваль Вікторія Валентинівна</t>
  </si>
  <si>
    <t>Цехмейструк Ганна Станіславівна</t>
  </si>
  <si>
    <t>Сектор супроводження Веб-сайту</t>
  </si>
  <si>
    <t>Рамазанов Арсен Замірович</t>
  </si>
  <si>
    <t>Пєхова Вікторія Миколаївна</t>
  </si>
  <si>
    <t>Башмакова Крістіна Іванівна</t>
  </si>
  <si>
    <t>на період прийм.ком.</t>
  </si>
  <si>
    <t>Теле- радіо- студія</t>
  </si>
  <si>
    <t xml:space="preserve">Фахівець І категорії** </t>
  </si>
  <si>
    <t>ВІДДІЛ  ВНУТРІШНЬОГО УНІВЕРСИТЕТСЬКОГО КОНТРОЛЮ ТА БОРОТЬБИ З КОРУПЦІЄЮ</t>
  </si>
  <si>
    <t>Далте Юрій Валентинович</t>
  </si>
  <si>
    <t>Марченко Світлана Олександрівна</t>
  </si>
  <si>
    <t>ВІДДІЛ ДЕРЖАВНИХ ЗАКУПІВЕЛЬ ТА ДОГОВІРНОЇ РОБОТИ</t>
  </si>
  <si>
    <t>Грищенко Наталія Іллівна</t>
  </si>
  <si>
    <t>Добруцька Світлана Олександрівна</t>
  </si>
  <si>
    <t>Горда Тарас Михайлович</t>
  </si>
  <si>
    <t>погодинка</t>
  </si>
  <si>
    <t>Лавренюк Олена Сергіївна</t>
  </si>
  <si>
    <t>Небесна Маргарита Олегівна</t>
  </si>
  <si>
    <t>МАЙСТЕРНЯ З ПОШИТТЯ ТА РЕМОНТУ ОДЯГУ</t>
  </si>
  <si>
    <t>Начальник майстерні**</t>
  </si>
  <si>
    <t>Берегова Світлана Вікторівна</t>
  </si>
  <si>
    <t>Леоненко</t>
  </si>
  <si>
    <t>Старший майстер з пошиття одягу**</t>
  </si>
  <si>
    <t>Майстер з пошиття одягу**</t>
  </si>
  <si>
    <t>Макаревич Леся Анатоліївна</t>
  </si>
  <si>
    <t>Корнієнко Лариса Євгенівна</t>
  </si>
  <si>
    <t xml:space="preserve">ЦЕНТР НАВЧАЛЬНИХ ІНФОРМАЦІЙНИХ ТЕХНОЛОГІЙ ТА КОМУНІКАЦІЙ </t>
  </si>
  <si>
    <t>Лич Олександр Валентинович</t>
  </si>
  <si>
    <t>Заступник начальника центру</t>
  </si>
  <si>
    <t>Відділ адміністрування мереж</t>
  </si>
  <si>
    <t>Болдов Андрій Олександрович</t>
  </si>
  <si>
    <t>Шаліта Юрій Анатолійович</t>
  </si>
  <si>
    <t>Машкова Олена Миколаївна</t>
  </si>
  <si>
    <t>Ліхтенштейн Михайло Григорович</t>
  </si>
  <si>
    <t xml:space="preserve">Фахівець ІІ категорії** </t>
  </si>
  <si>
    <t>Горчаков Антон Євгенович</t>
  </si>
  <si>
    <t>Баран Микола Віталійович</t>
  </si>
  <si>
    <t>Забишний Олександр Олександров</t>
  </si>
  <si>
    <t>Відділ навчальних програмних засобів і баз даних</t>
  </si>
  <si>
    <t>Герасименко Тарас Васильович</t>
  </si>
  <si>
    <t>Жир Руслан Михайлович</t>
  </si>
  <si>
    <t>Іванець Варій Володимирович</t>
  </si>
  <si>
    <t xml:space="preserve">Фахівець ІІ категорії </t>
  </si>
  <si>
    <t>Євтушенко Ірина Миколаївна</t>
  </si>
  <si>
    <t>Завада Олена Леонідівна</t>
  </si>
  <si>
    <t>Відділ сервісного обслуговування</t>
  </si>
  <si>
    <t>Баранцов Руслан Михайлович</t>
  </si>
  <si>
    <t>Ванжула Володимир Васильович</t>
  </si>
  <si>
    <t>Лебедєв Євген Якович</t>
  </si>
  <si>
    <t>Фахівець ІІ категорії</t>
  </si>
  <si>
    <t>Петюх Віталій Анатолійович</t>
  </si>
  <si>
    <t>Телекомунікаційний відділ</t>
  </si>
  <si>
    <t>Шевченко Сергій Петрович</t>
  </si>
  <si>
    <t>Крикун Леонід Васильович</t>
  </si>
  <si>
    <t>Старший майстер служби зв’язку</t>
  </si>
  <si>
    <t>Данюк Володимир Петрович</t>
  </si>
  <si>
    <t>Хвостик Віктор Михайлович</t>
  </si>
  <si>
    <t>Поліщук Дмитро Ігорович</t>
  </si>
  <si>
    <t>МЕДИЧНИЙ ЦЕНТР</t>
  </si>
  <si>
    <t xml:space="preserve">Директор медичного центру** </t>
  </si>
  <si>
    <t>Лікар-стоматолог-хірург вищої категорії**</t>
  </si>
  <si>
    <t>Лікар-терапевт вищої категорії**</t>
  </si>
  <si>
    <t>Лікар-терапевт І категорії**</t>
  </si>
  <si>
    <t>Лікар-отоларинголог І категорії**</t>
  </si>
  <si>
    <t>Лікар-дерматовенеролог вищої категорії**</t>
  </si>
  <si>
    <t>Титенко Лариса Василівна</t>
  </si>
  <si>
    <t>Лікар-гінеколог вищої категорії**</t>
  </si>
  <si>
    <t>Лікар-офтальмолог вищої категорії**</t>
  </si>
  <si>
    <t>Лікар з ультразвукової діагностики вищої категорії**</t>
  </si>
  <si>
    <t>Старша сестра медична вищої категорії**</t>
  </si>
  <si>
    <t>Сестра медична вищої категорії**</t>
  </si>
  <si>
    <t>Семигал Олексій Миколайович</t>
  </si>
  <si>
    <t xml:space="preserve">Сестра медична І категорії** </t>
  </si>
  <si>
    <t>Реєстратор медичний**</t>
  </si>
  <si>
    <t>СТУДМІСТЕЧКО</t>
  </si>
  <si>
    <t>Директор студмістечка</t>
  </si>
  <si>
    <t>Гармаш Лариса Сидорівна</t>
  </si>
  <si>
    <t>Фахівець I категорії**</t>
  </si>
  <si>
    <t>Зотько Галина Миколаївна</t>
  </si>
  <si>
    <t>Фахівець ІІ категорії**</t>
  </si>
  <si>
    <t>Чорна Олеся Василівна</t>
  </si>
  <si>
    <t>Горюнова Людмила Володимирів</t>
  </si>
  <si>
    <t>Завідувач гуртожитку</t>
  </si>
  <si>
    <t>Чабан Тетяна Миколаївна</t>
  </si>
  <si>
    <t>Скупа Ірина Миколаївна</t>
  </si>
  <si>
    <t>Олексієнко Олена Миколаївна</t>
  </si>
  <si>
    <t>Сотніченко Марія Степанівна</t>
  </si>
  <si>
    <t>Євтушко Руслана Йосипівна</t>
  </si>
  <si>
    <t>Паспортист</t>
  </si>
  <si>
    <t>Черговий по гуртожитку**</t>
  </si>
  <si>
    <t>Котолуп Ліна Ісрафілівна</t>
  </si>
  <si>
    <t>В'юн Катерина Іванівна</t>
  </si>
  <si>
    <t>Шульга Надія Михайлівна</t>
  </si>
  <si>
    <t>Шило Світлана Михайлівна</t>
  </si>
  <si>
    <t>Здоренко Ольга Анатоліївна</t>
  </si>
  <si>
    <t>Дерев'янко Віра Леонідівна</t>
  </si>
  <si>
    <t>Биченко Наталія Володимирівна</t>
  </si>
  <si>
    <t>Зятькова Ядвіга Тадеушівна</t>
  </si>
  <si>
    <t>Чередніченко Оксана Петрівна</t>
  </si>
  <si>
    <t>Степанюк Галина Фадіївна</t>
  </si>
  <si>
    <t>Хоменко Наталія Миколаївна</t>
  </si>
  <si>
    <t>Новиченко Зінаїда Григорівна</t>
  </si>
  <si>
    <t>Міллер Галина Йосипівна</t>
  </si>
  <si>
    <t>Мудрак Ольга Михайлівна</t>
  </si>
  <si>
    <t>Сілаєва Вікторія Вікторівна</t>
  </si>
  <si>
    <t>Науменко Тамара Миколаївна</t>
  </si>
  <si>
    <t>Гарашко Валентина Леонідівна</t>
  </si>
  <si>
    <t>Хоменко Галина Миколаївна</t>
  </si>
  <si>
    <t>Валова Мирослава Михайлівна</t>
  </si>
  <si>
    <t>Омельченко Людмила Петрівна</t>
  </si>
  <si>
    <t>Покоївка**</t>
  </si>
  <si>
    <t>Бєлова Людмила Василівна</t>
  </si>
  <si>
    <t>Шашенко Віра Вікторівна</t>
  </si>
  <si>
    <t>Синьовид Людмила Степанівна</t>
  </si>
  <si>
    <t>Приходько Катерина Валеріївна</t>
  </si>
  <si>
    <t>Каштелян**</t>
  </si>
  <si>
    <t>Нетребенко Віра Василівна</t>
  </si>
  <si>
    <t>Антонюк Алла Григорівна</t>
  </si>
  <si>
    <t>Шаповал Ольга Владиславівна</t>
  </si>
  <si>
    <t>Пазюк Лариса Григорівна</t>
  </si>
  <si>
    <t>Пермякова Наталія Вікторівна</t>
  </si>
  <si>
    <t>Касаткіна Людмила Леонідівна</t>
  </si>
  <si>
    <t>Філіпчук Алла Василівна</t>
  </si>
  <si>
    <t>Бондарєва Лариса Василівна</t>
  </si>
  <si>
    <t>Буряк Ліна Петрівна</t>
  </si>
  <si>
    <t>Хоменко Надія Володимирівна</t>
  </si>
  <si>
    <t>Запара Олена Дмитрівна</t>
  </si>
  <si>
    <t>Скупий Віталій Іванович</t>
  </si>
  <si>
    <t>Кузнєцова Олена Олександрівна</t>
  </si>
  <si>
    <t>Волошенюк Артур Іванович</t>
  </si>
  <si>
    <t>ЦЕНТР ТВОРЧОГО РОЗВИТКУ ТА ВИХОВАННЯ СТУДЕНТІВ "СУЗІР’Я"</t>
  </si>
  <si>
    <t>Директор центру</t>
  </si>
  <si>
    <t>Дика Марія Богданівна</t>
  </si>
  <si>
    <t xml:space="preserve">Головний хормейстер </t>
  </si>
  <si>
    <t>Чуприна Ніна Іванівна</t>
  </si>
  <si>
    <t xml:space="preserve">Головний диригент** </t>
  </si>
  <si>
    <t xml:space="preserve">Головний балетмейстер** </t>
  </si>
  <si>
    <t>Федорович Станіслав Юліанович</t>
  </si>
  <si>
    <t>Балетмейстер народного ансамблю**</t>
  </si>
  <si>
    <t>Дикий Володимир Богданович</t>
  </si>
  <si>
    <t>Керівник гуртка**</t>
  </si>
  <si>
    <t>Чернушич Світлана Володимирівна</t>
  </si>
  <si>
    <t>Пінчук Валерій Дмитрович</t>
  </si>
  <si>
    <t>Преображенська Катерина Миколаївна</t>
  </si>
  <si>
    <t>Тригитько Ірина Леонідівна</t>
  </si>
  <si>
    <t>Керівник народного колективу**</t>
  </si>
  <si>
    <t>Салямон -Міхєєва Катерина Дмитрівна</t>
  </si>
  <si>
    <t>Дубовий Віктор Миколайович</t>
  </si>
  <si>
    <t>Підсосонний Сергій Миколайович</t>
  </si>
  <si>
    <t>Роздорожнюк Олексій Петрович</t>
  </si>
  <si>
    <t>Звукорежисер**</t>
  </si>
  <si>
    <t>Беспалько Юрій Миколайович</t>
  </si>
  <si>
    <t>Звукооператор**</t>
  </si>
  <si>
    <t>Завідувач костюмерної**</t>
  </si>
  <si>
    <t>Тасламова Ірина Миколаївна</t>
  </si>
  <si>
    <t>Освітлювач**</t>
  </si>
  <si>
    <t>к.фіз. мат.н.</t>
  </si>
  <si>
    <t>Шпак Валерій Васильович</t>
  </si>
  <si>
    <t>Малярчук Анатолій Климович</t>
  </si>
  <si>
    <t>к.екон.н</t>
  </si>
  <si>
    <t>Гуцол Оксана Михайлівна</t>
  </si>
  <si>
    <t>Пилявець Олена Вікторівна</t>
  </si>
  <si>
    <t>Крістя Тетяна Петрівна</t>
  </si>
  <si>
    <t>Пинко Валерія Сергіївна</t>
  </si>
  <si>
    <t>Олійник Тетяна Валентинівна</t>
  </si>
  <si>
    <t>Ваніфатьєва Наталія Валентинівна</t>
  </si>
  <si>
    <t>Булавінов Михайло Іванович</t>
  </si>
  <si>
    <t>Побережна Ірина Сергіївна</t>
  </si>
  <si>
    <t>Верех Світлана Валеріївна</t>
  </si>
  <si>
    <t>Скакун Крестина Миколаївна</t>
  </si>
  <si>
    <t>Волошенюк Фатіма Янівна</t>
  </si>
  <si>
    <t>Поворознік Олег Якович</t>
  </si>
  <si>
    <t>Кулаковський Владислав Олександ</t>
  </si>
  <si>
    <t>Бондар Сергій Васильович</t>
  </si>
  <si>
    <t>Копиця Катерина Миколаївна</t>
  </si>
  <si>
    <t>Савчук Анатолій Миколайович</t>
  </si>
  <si>
    <t>доцент</t>
  </si>
  <si>
    <t>Савчук Діана Петрівна</t>
  </si>
  <si>
    <t>Новак Віктор Миколайович</t>
  </si>
  <si>
    <t>Касап Жанна Борисівна</t>
  </si>
  <si>
    <t>к.істор.н.</t>
  </si>
  <si>
    <t>Мендерецький Вікентій Михайлов</t>
  </si>
  <si>
    <t>Максимчук Сніжана Віталіївна</t>
  </si>
  <si>
    <t>Тюхтій Марія Степанівна</t>
  </si>
  <si>
    <t>Королюк Людмила Василівна</t>
  </si>
  <si>
    <t>Панасенко Ольга Василівна</t>
  </si>
  <si>
    <t>Столяр Тетяна Дмитрівна</t>
  </si>
  <si>
    <t>Тарновецька Марія Михайлівна</t>
  </si>
  <si>
    <t>Савчук Микола Дмитрович</t>
  </si>
  <si>
    <t>Сидорський Тадеуш Цезорович</t>
  </si>
  <si>
    <t>Тарновецький Іван Васильович</t>
  </si>
  <si>
    <t>Столяр Іван Васильович</t>
  </si>
  <si>
    <t>Ясеновська Яна Степанівна</t>
  </si>
  <si>
    <t>д.лік.</t>
  </si>
  <si>
    <t>Мальцев Ігор Анатолійович</t>
  </si>
  <si>
    <t>Кльосова Наталя Вікторівна</t>
  </si>
  <si>
    <t>Глухман Анна Олексадрівна</t>
  </si>
  <si>
    <t>Нижник Людмила Михайлівна</t>
  </si>
  <si>
    <t>Мартиненко Тетяна Яківна</t>
  </si>
  <si>
    <t>Градищук Віра Володимирівна</t>
  </si>
  <si>
    <t>Кривенко Катерина Сергіївна</t>
  </si>
  <si>
    <t>Шевчук Світлана Вікторівна</t>
  </si>
  <si>
    <t>Мельник Людмила Іванівна</t>
  </si>
  <si>
    <t>Лутак Ірина Степанівна</t>
  </si>
  <si>
    <t>Мельниченко Людмила Вікторівна</t>
  </si>
  <si>
    <t>Кривенко Інна Миколаївна</t>
  </si>
  <si>
    <t>Масовець Майя Василівна</t>
  </si>
  <si>
    <t>Лантух Крістіна Олександрівна</t>
  </si>
  <si>
    <t>ЦЕНТР УТРИМАННЯ ТА РОЗВИТКУ МАТЕРІАЛЬНО-ТЕХНІЧНОЇ БАЗИ УНІВЕРСИТЕТУ</t>
  </si>
  <si>
    <t>Скринник Анатолій Петрович</t>
  </si>
  <si>
    <t>Головний інженер</t>
  </si>
  <si>
    <t xml:space="preserve">         ГОСПОДАРСЬКИЙ ВІДДІЛ</t>
  </si>
  <si>
    <t>Жеревчук Василь Сергійович</t>
  </si>
  <si>
    <t>Безрученко Галина Михайлівна</t>
  </si>
  <si>
    <t>Роговик Катерина Іванівна</t>
  </si>
  <si>
    <t>Черній Станіслав Васильович</t>
  </si>
  <si>
    <t>Лісовська Віра Володимирівна</t>
  </si>
  <si>
    <t xml:space="preserve">Завідувач господарства </t>
  </si>
  <si>
    <t>Вашуленко Олександра Василівна</t>
  </si>
  <si>
    <t>Диспетчер</t>
  </si>
  <si>
    <t>Кочур Марина Ігорівна</t>
  </si>
  <si>
    <t>Ільіна Наталія Володимирівна</t>
  </si>
  <si>
    <t>Комендант навчального корпусу</t>
  </si>
  <si>
    <t>Василенко Лариса Борисівна</t>
  </si>
  <si>
    <t>Панчук Оксана Петрівна</t>
  </si>
  <si>
    <t>Бублик Крістіна Олександрівна</t>
  </si>
  <si>
    <t>Комендант конференцкомплексу</t>
  </si>
  <si>
    <t>Віханська Людмила Леонідівна</t>
  </si>
  <si>
    <t xml:space="preserve">Комендант </t>
  </si>
  <si>
    <t>Паламарчук Людмила Данилівна</t>
  </si>
  <si>
    <t>Дерев'янкін Сергій Борисович</t>
  </si>
  <si>
    <t>Прибиральниця</t>
  </si>
  <si>
    <t>Кізєєва Валентина Дмитрівна</t>
  </si>
  <si>
    <t>Черненко Наталія Євгенівна</t>
  </si>
  <si>
    <t>Афанасьєва Надія Іванівна</t>
  </si>
  <si>
    <t>Камінська Наталія Валеріївна</t>
  </si>
  <si>
    <t>Данилюк Тетяна Сергіївна</t>
  </si>
  <si>
    <t>Горбань Олена Іванівна</t>
  </si>
  <si>
    <t>Ганенко Марина Валерівна</t>
  </si>
  <si>
    <t>Волошенюк Ольга Миколаївна</t>
  </si>
  <si>
    <t>Тарасенко Наталія Володимирівна</t>
  </si>
  <si>
    <t>Шевченко Надія Яківна</t>
  </si>
  <si>
    <t>Волошенюк Раїса Федорівна</t>
  </si>
  <si>
    <t>Войцицька Наталія Валеріївна</t>
  </si>
  <si>
    <t>Задніпряна Уляна Олексіївна</t>
  </si>
  <si>
    <t>Івко Валентина Петрівна</t>
  </si>
  <si>
    <t>Кузьменко Олена Вікторівна</t>
  </si>
  <si>
    <t>Нестерова Тамара Максимівна</t>
  </si>
  <si>
    <t>Мурза Інна Володимирівна</t>
  </si>
  <si>
    <t>Шахова Світлана Сергіївна</t>
  </si>
  <si>
    <t>.в.с</t>
  </si>
  <si>
    <t>Розум Ганна Михайлівна</t>
  </si>
  <si>
    <t>Заєць Любов Іванівна</t>
  </si>
  <si>
    <t>Болотіна Ольга Григорівна</t>
  </si>
  <si>
    <t>Герасименко Любов Борисівна</t>
  </si>
  <si>
    <t>Тоболіна Марія Іванівна</t>
  </si>
  <si>
    <t>Ванькевич Анна Сергіївна</t>
  </si>
  <si>
    <t>д.в</t>
  </si>
  <si>
    <t>18.02.20017</t>
  </si>
  <si>
    <t>Гончар Жанна Жанівна</t>
  </si>
  <si>
    <t>Голуменкова Катерина Вікторівна</t>
  </si>
  <si>
    <t>Соловей Галина Анатоліївна</t>
  </si>
  <si>
    <t>Городня Інна Вікторівна</t>
  </si>
  <si>
    <t>Онищенко Наталія Іванівна</t>
  </si>
  <si>
    <t>Цибульська Тетяна Михайлівна</t>
  </si>
  <si>
    <t>Яворська Наталія Василівна</t>
  </si>
  <si>
    <t>Ткачук Галина Михайлівна</t>
  </si>
  <si>
    <t>Муравська Ганна Василівна</t>
  </si>
  <si>
    <t>Дорошевська Олена Борисівна</t>
  </si>
  <si>
    <t>Матвійчук Таісія Павлівна</t>
  </si>
  <si>
    <t>Курганова Наталія Борисівна</t>
  </si>
  <si>
    <t>Бурляй Віра Федорівна</t>
  </si>
  <si>
    <t>Окопна Ольга Олександрівна</t>
  </si>
  <si>
    <t>Татарова Рита Іванівна</t>
  </si>
  <si>
    <t>Волошенюк Ян Михайлович</t>
  </si>
  <si>
    <t>Скакун Оксана Василівна</t>
  </si>
  <si>
    <t>Кочергін Олександр Іванович</t>
  </si>
  <si>
    <t>Євтушенко Володимир Миколайов</t>
  </si>
  <si>
    <t>Митник Михайло Васильович</t>
  </si>
  <si>
    <t>Водовицький Володимир Ярослав</t>
  </si>
  <si>
    <t xml:space="preserve">Кіфер Галина Миколаївна </t>
  </si>
  <si>
    <t>Сінічук Нанна Іванівна</t>
  </si>
  <si>
    <t>Чучупалова Лідія Миколаївна</t>
  </si>
  <si>
    <t>Бабіченко Надія Іванівна</t>
  </si>
  <si>
    <t>Крамаренко Людмила Миколаївна</t>
  </si>
  <si>
    <t>Загуменна Олександра Федорівна</t>
  </si>
  <si>
    <t>Гарбуза Емілія Каролівна</t>
  </si>
  <si>
    <t>Журавльова Олена Мовсесівна</t>
  </si>
  <si>
    <t>Артамонова Лариса Олександрівна</t>
  </si>
  <si>
    <t>Євпак Микола Анатолійович</t>
  </si>
  <si>
    <t>Селіванова Лариса Вікторівна</t>
  </si>
  <si>
    <t>Ящук Валентина Василівна</t>
  </si>
  <si>
    <t>Шкуратовська Наталія Петрівна</t>
  </si>
  <si>
    <t>Сога Надія Іванівна</t>
  </si>
  <si>
    <t>Гриценко Людмила Іванівна</t>
  </si>
  <si>
    <t>Кізєєва Ольга Олексндрівна</t>
  </si>
  <si>
    <t>Мельниченко Антоніна Олександ</t>
  </si>
  <si>
    <t>Шевчук Любов Опанасівна</t>
  </si>
  <si>
    <t>Князька Ніна Дмитрівна</t>
  </si>
  <si>
    <t>Жеревчук Ольга Сергіївна</t>
  </si>
  <si>
    <t>Василенко Сергій Іванович</t>
  </si>
  <si>
    <t>Руденок Микола Васильович</t>
  </si>
  <si>
    <t>Бузінова Світлана Миколаївна</t>
  </si>
  <si>
    <t>Пікуза Віталій Михайлович</t>
  </si>
  <si>
    <t>Шатохіна Лариса Миколаївна</t>
  </si>
  <si>
    <t>Роговик Юрій Володимирович</t>
  </si>
  <si>
    <t>Вечерський Анатолій Герасимович</t>
  </si>
  <si>
    <t>Шульга Петро Степанович</t>
  </si>
  <si>
    <t>Ткаченко Петро Аврамович</t>
  </si>
  <si>
    <t>Яцко Ганна Іванівна</t>
  </si>
  <si>
    <t>Сінічук Петро Андрійоич</t>
  </si>
  <si>
    <t>Михайлов Олександр Євгенович</t>
  </si>
  <si>
    <t>Криворучко Петро Миколайович</t>
  </si>
  <si>
    <t>Павленко Микола Іванович</t>
  </si>
  <si>
    <t>Садівник**</t>
  </si>
  <si>
    <t>Двірник</t>
  </si>
  <si>
    <t>Даниленко Валентина Миколаївна</t>
  </si>
  <si>
    <t>Савченко Григорій Федорович</t>
  </si>
  <si>
    <t>Баланова Олена Петрівна</t>
  </si>
  <si>
    <t>Баланов Петро Михайлович</t>
  </si>
  <si>
    <t>Сіденко Микола Антонович</t>
  </si>
  <si>
    <t>Джоган Лариса Петрівна</t>
  </si>
  <si>
    <t>Мартинюк Михайло Васильович</t>
  </si>
  <si>
    <t>Смолянінов Олександр Юрійович</t>
  </si>
  <si>
    <t>Андріяш Володимир Іванович</t>
  </si>
  <si>
    <t>Мараховський Георгій Олексійович</t>
  </si>
  <si>
    <t>Павличенко Тетяна Володимирівна</t>
  </si>
  <si>
    <t>Пасіка Василь Андрійович</t>
  </si>
  <si>
    <t>Козубовський Михайло Станіславович</t>
  </si>
  <si>
    <t>Мазур Валентина Іванівна</t>
  </si>
  <si>
    <t>Смолянінова Любов Володимирівна</t>
  </si>
  <si>
    <t>Чеховський Леонід Станіславович</t>
  </si>
  <si>
    <t>Гардеробник</t>
  </si>
  <si>
    <t>Нестеренко Микола Степанович</t>
  </si>
  <si>
    <t>Пральня</t>
  </si>
  <si>
    <t>Машиніст із прання та ремонту спецодягу**</t>
  </si>
  <si>
    <t>Шевчук Олег Анатолійович</t>
  </si>
  <si>
    <t>Ремонтна дільниця</t>
  </si>
  <si>
    <t>Провідний інженер з ремонту**</t>
  </si>
  <si>
    <t>Чипаченко Борис Михайлович</t>
  </si>
  <si>
    <t>Майстер**</t>
  </si>
  <si>
    <t>Вальцер Іван Ілліч</t>
  </si>
  <si>
    <t>Токар 6 розряду</t>
  </si>
  <si>
    <t>Зварник 6 розряду</t>
  </si>
  <si>
    <t>Слюсар-ремонтник 6 розряду</t>
  </si>
  <si>
    <t>Слюсар-ремонтник 6 розряду**</t>
  </si>
  <si>
    <t>Сектор будівництва і ремонту</t>
  </si>
  <si>
    <t>Бірюкова Алла Миколаївна</t>
  </si>
  <si>
    <t>Савінська Олена Миколаївна</t>
  </si>
  <si>
    <t>Тесляр 6 розряду</t>
  </si>
  <si>
    <t>Тесляр 6 розряду**</t>
  </si>
  <si>
    <t>Бляхар 6 розряду</t>
  </si>
  <si>
    <t>Лицювальник-плиточник 6 розряду</t>
  </si>
  <si>
    <t>Столяр 6 розряду</t>
  </si>
  <si>
    <t>Столяр 6 розряду**</t>
  </si>
  <si>
    <t>Автотранспортна дільниця</t>
  </si>
  <si>
    <t xml:space="preserve">Інженер з безпеки руху </t>
  </si>
  <si>
    <t>Водій</t>
  </si>
  <si>
    <t>Хоміченко Анатолій Сергійович</t>
  </si>
  <si>
    <t>Поворознюк Олег Якович</t>
  </si>
  <si>
    <t>Гончарук Варерій Степанович</t>
  </si>
  <si>
    <t>Пилипчук Василь Васильович</t>
  </si>
  <si>
    <t>Наумчук Віктор Мефодійович</t>
  </si>
  <si>
    <t>Пшенишнюк Ігор Анатолійович</t>
  </si>
  <si>
    <t>Дерев'янко Микола Федорович</t>
  </si>
  <si>
    <t xml:space="preserve">        ЕКСПЛУАТАЦІЙНО-ТЕХНІЧНИЙ ВІДДІЛ</t>
  </si>
  <si>
    <t>Горніч Михайло Михайлович</t>
  </si>
  <si>
    <t>Заступник начальника з теплозабезпечення</t>
  </si>
  <si>
    <t>Заступник начальника з енергозабезпечення</t>
  </si>
  <si>
    <t>Нікітченко Віктор Павлович</t>
  </si>
  <si>
    <t>Забарило Аліна Володимирівна</t>
  </si>
  <si>
    <t>Старший майстер теплосилової дільниці</t>
  </si>
  <si>
    <t>Канайкін Петро Опанасович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</si>
</sst>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[$-422]d\ mmmm\ yyyy&quot; р.&quot;"/>
    <numFmt numFmtId="198" formatCode="mmm/yyyy"/>
  </numFmts>
  <fonts count="57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1"/>
      <name val="Calibri"/>
      <family val="2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vertical="top" wrapText="1"/>
    </xf>
    <xf numFmtId="0" fontId="9" fillId="34" borderId="10" xfId="0" applyFont="1" applyFill="1" applyBorder="1" applyAlignment="1">
      <alignment horizontal="center" wrapText="1"/>
    </xf>
    <xf numFmtId="2" fontId="2" fillId="34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top"/>
    </xf>
    <xf numFmtId="0" fontId="7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/>
    </xf>
    <xf numFmtId="1" fontId="2" fillId="35" borderId="10" xfId="0" applyNumberFormat="1" applyFont="1" applyFill="1" applyBorder="1" applyAlignment="1">
      <alignment/>
    </xf>
    <xf numFmtId="2" fontId="6" fillId="36" borderId="10" xfId="0" applyNumberFormat="1" applyFont="1" applyFill="1" applyBorder="1" applyAlignment="1">
      <alignment/>
    </xf>
    <xf numFmtId="2" fontId="11" fillId="37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2" fontId="14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2" fontId="6" fillId="36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top"/>
    </xf>
    <xf numFmtId="1" fontId="2" fillId="37" borderId="10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 horizontal="right" wrapText="1"/>
    </xf>
    <xf numFmtId="2" fontId="6" fillId="34" borderId="10" xfId="0" applyNumberFormat="1" applyFont="1" applyFill="1" applyBorder="1" applyAlignment="1">
      <alignment horizontal="right" wrapText="1"/>
    </xf>
    <xf numFmtId="1" fontId="12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right" vertical="center" wrapText="1"/>
    </xf>
    <xf numFmtId="2" fontId="6" fillId="33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wrapText="1"/>
    </xf>
    <xf numFmtId="2" fontId="6" fillId="33" borderId="10" xfId="0" applyNumberFormat="1" applyFont="1" applyFill="1" applyBorder="1" applyAlignment="1">
      <alignment horizontal="right" wrapText="1"/>
    </xf>
    <xf numFmtId="2" fontId="6" fillId="0" borderId="10" xfId="0" applyNumberFormat="1" applyFont="1" applyFill="1" applyBorder="1" applyAlignment="1">
      <alignment horizontal="right" wrapText="1"/>
    </xf>
    <xf numFmtId="0" fontId="9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top"/>
    </xf>
    <xf numFmtId="1" fontId="2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14" fontId="2" fillId="34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/>
    </xf>
    <xf numFmtId="2" fontId="6" fillId="35" borderId="10" xfId="0" applyNumberFormat="1" applyFont="1" applyFill="1" applyBorder="1" applyAlignment="1">
      <alignment/>
    </xf>
    <xf numFmtId="1" fontId="2" fillId="35" borderId="10" xfId="0" applyNumberFormat="1" applyFont="1" applyFill="1" applyBorder="1" applyAlignment="1">
      <alignment/>
    </xf>
    <xf numFmtId="1" fontId="6" fillId="35" borderId="10" xfId="0" applyNumberFormat="1" applyFont="1" applyFill="1" applyBorder="1" applyAlignment="1">
      <alignment/>
    </xf>
    <xf numFmtId="2" fontId="6" fillId="35" borderId="10" xfId="0" applyNumberFormat="1" applyFont="1" applyFill="1" applyBorder="1" applyAlignment="1">
      <alignment/>
    </xf>
    <xf numFmtId="2" fontId="2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vertical="top" wrapText="1"/>
    </xf>
    <xf numFmtId="0" fontId="9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vertical="top"/>
    </xf>
    <xf numFmtId="0" fontId="2" fillId="35" borderId="10" xfId="0" applyFont="1" applyFill="1" applyBorder="1" applyAlignment="1">
      <alignment vertical="top" wrapText="1"/>
    </xf>
    <xf numFmtId="0" fontId="9" fillId="35" borderId="10" xfId="0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left" vertical="top" wrapText="1"/>
    </xf>
    <xf numFmtId="1" fontId="6" fillId="0" borderId="10" xfId="0" applyNumberFormat="1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left" vertical="center" wrapText="1"/>
    </xf>
    <xf numFmtId="2" fontId="2" fillId="34" borderId="10" xfId="0" applyNumberFormat="1" applyFont="1" applyFill="1" applyBorder="1" applyAlignment="1">
      <alignment wrapText="1"/>
    </xf>
    <xf numFmtId="2" fontId="6" fillId="34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 horizontal="right" vertical="top"/>
    </xf>
    <xf numFmtId="2" fontId="2" fillId="0" borderId="10" xfId="0" applyNumberFormat="1" applyFont="1" applyFill="1" applyBorder="1" applyAlignment="1">
      <alignment horizontal="right" vertical="top"/>
    </xf>
    <xf numFmtId="2" fontId="2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2" fontId="6" fillId="33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2" fontId="6" fillId="33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 horizontal="right"/>
    </xf>
    <xf numFmtId="2" fontId="2" fillId="34" borderId="10" xfId="0" applyNumberFormat="1" applyFont="1" applyFill="1" applyBorder="1" applyAlignment="1">
      <alignment horizontal="center"/>
    </xf>
    <xf numFmtId="2" fontId="2" fillId="37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right"/>
    </xf>
    <xf numFmtId="1" fontId="2" fillId="37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vertical="top"/>
    </xf>
    <xf numFmtId="2" fontId="6" fillId="33" borderId="10" xfId="0" applyNumberFormat="1" applyFont="1" applyFill="1" applyBorder="1" applyAlignment="1">
      <alignment vertical="top"/>
    </xf>
    <xf numFmtId="2" fontId="6" fillId="0" borderId="10" xfId="0" applyNumberFormat="1" applyFont="1" applyFill="1" applyBorder="1" applyAlignment="1">
      <alignment vertical="top"/>
    </xf>
    <xf numFmtId="1" fontId="2" fillId="0" borderId="10" xfId="0" applyNumberFormat="1" applyFont="1" applyFill="1" applyBorder="1" applyAlignment="1">
      <alignment vertical="top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2" fontId="6" fillId="37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/>
    </xf>
    <xf numFmtId="2" fontId="2" fillId="37" borderId="10" xfId="0" applyNumberFormat="1" applyFont="1" applyFill="1" applyBorder="1" applyAlignment="1">
      <alignment/>
    </xf>
    <xf numFmtId="2" fontId="6" fillId="37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2" fontId="6" fillId="37" borderId="10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/>
    </xf>
    <xf numFmtId="2" fontId="2" fillId="34" borderId="10" xfId="0" applyNumberFormat="1" applyFont="1" applyFill="1" applyBorder="1" applyAlignment="1">
      <alignment horizontal="right"/>
    </xf>
    <xf numFmtId="2" fontId="6" fillId="34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wrapText="1"/>
    </xf>
    <xf numFmtId="2" fontId="16" fillId="0" borderId="10" xfId="0" applyNumberFormat="1" applyFont="1" applyFill="1" applyBorder="1" applyAlignment="1">
      <alignment/>
    </xf>
    <xf numFmtId="196" fontId="20" fillId="0" borderId="10" xfId="0" applyNumberFormat="1" applyFont="1" applyFill="1" applyBorder="1" applyAlignment="1">
      <alignment/>
    </xf>
    <xf numFmtId="2" fontId="20" fillId="0" borderId="10" xfId="0" applyNumberFormat="1" applyFont="1" applyFill="1" applyBorder="1" applyAlignment="1">
      <alignment/>
    </xf>
    <xf numFmtId="196" fontId="1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2" fontId="6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2" fontId="6" fillId="38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2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left" wrapText="1"/>
    </xf>
    <xf numFmtId="1" fontId="3" fillId="0" borderId="10" xfId="0" applyNumberFormat="1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39" borderId="10" xfId="0" applyFont="1" applyFill="1" applyBorder="1" applyAlignment="1">
      <alignment horizontal="center" vertical="center" wrapText="1"/>
    </xf>
    <xf numFmtId="2" fontId="6" fillId="36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2" fontId="6" fillId="36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1" fontId="2" fillId="37" borderId="10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shrinkToFit="1"/>
    </xf>
    <xf numFmtId="2" fontId="6" fillId="36" borderId="10" xfId="0" applyNumberFormat="1" applyFont="1" applyFill="1" applyBorder="1" applyAlignment="1">
      <alignment horizontal="center" vertical="center" shrinkToFit="1"/>
    </xf>
    <xf numFmtId="2" fontId="2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shrinkToFit="1"/>
    </xf>
    <xf numFmtId="0" fontId="12" fillId="0" borderId="10" xfId="0" applyFont="1" applyFill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196" fontId="2" fillId="37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6" fillId="40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left"/>
    </xf>
    <xf numFmtId="0" fontId="13" fillId="34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1" fontId="2" fillId="34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2" fontId="6" fillId="36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1" fontId="2" fillId="34" borderId="10" xfId="0" applyNumberFormat="1" applyFont="1" applyFill="1" applyBorder="1" applyAlignment="1">
      <alignment horizontal="left"/>
    </xf>
    <xf numFmtId="0" fontId="12" fillId="34" borderId="10" xfId="0" applyFont="1" applyFill="1" applyBorder="1" applyAlignment="1">
      <alignment horizontal="left"/>
    </xf>
    <xf numFmtId="0" fontId="12" fillId="34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 wrapText="1"/>
    </xf>
    <xf numFmtId="2" fontId="18" fillId="36" borderId="10" xfId="0" applyNumberFormat="1" applyFont="1" applyFill="1" applyBorder="1" applyAlignment="1">
      <alignment horizontal="center" wrapText="1"/>
    </xf>
    <xf numFmtId="2" fontId="17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wrapText="1"/>
    </xf>
    <xf numFmtId="0" fontId="19" fillId="34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2" fontId="6" fillId="36" borderId="10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6" fillId="36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41" borderId="10" xfId="0" applyNumberFormat="1" applyFont="1" applyFill="1" applyBorder="1" applyAlignment="1">
      <alignment/>
    </xf>
    <xf numFmtId="2" fontId="6" fillId="42" borderId="10" xfId="0" applyNumberFormat="1" applyFont="1" applyFill="1" applyBorder="1" applyAlignment="1">
      <alignment/>
    </xf>
    <xf numFmtId="14" fontId="2" fillId="35" borderId="10" xfId="0" applyNumberFormat="1" applyFont="1" applyFill="1" applyBorder="1" applyAlignment="1">
      <alignment/>
    </xf>
    <xf numFmtId="2" fontId="6" fillId="36" borderId="10" xfId="0" applyNumberFormat="1" applyFont="1" applyFill="1" applyBorder="1" applyAlignment="1">
      <alignment horizontal="right" wrapText="1"/>
    </xf>
    <xf numFmtId="1" fontId="20" fillId="0" borderId="1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 horizontal="left"/>
    </xf>
    <xf numFmtId="2" fontId="2" fillId="41" borderId="10" xfId="0" applyNumberFormat="1" applyFont="1" applyFill="1" applyBorder="1" applyAlignment="1">
      <alignment/>
    </xf>
    <xf numFmtId="0" fontId="6" fillId="40" borderId="10" xfId="0" applyFont="1" applyFill="1" applyBorder="1" applyAlignment="1">
      <alignment horizontal="left" vertical="top"/>
    </xf>
    <xf numFmtId="14" fontId="2" fillId="0" borderId="10" xfId="0" applyNumberFormat="1" applyFont="1" applyFill="1" applyBorder="1" applyAlignment="1">
      <alignment/>
    </xf>
    <xf numFmtId="14" fontId="2" fillId="0" borderId="10" xfId="0" applyNumberFormat="1" applyFont="1" applyFill="1" applyBorder="1" applyAlignment="1">
      <alignment vertical="top"/>
    </xf>
    <xf numFmtId="14" fontId="2" fillId="0" borderId="10" xfId="0" applyNumberFormat="1" applyFont="1" applyFill="1" applyBorder="1" applyAlignment="1">
      <alignment horizontal="right" wrapText="1"/>
    </xf>
    <xf numFmtId="2" fontId="2" fillId="34" borderId="10" xfId="0" applyNumberFormat="1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top" wrapText="1"/>
    </xf>
    <xf numFmtId="0" fontId="10" fillId="34" borderId="10" xfId="0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6585"/>
  <sheetViews>
    <sheetView tabSelected="1" zoomScalePageLayoutView="0" workbookViewId="0" topLeftCell="A31">
      <selection activeCell="B1553" sqref="B1553"/>
    </sheetView>
  </sheetViews>
  <sheetFormatPr defaultColWidth="9.140625" defaultRowHeight="12.75"/>
  <cols>
    <col min="1" max="1" width="3.57421875" style="40" customWidth="1"/>
    <col min="2" max="2" width="32.28125" style="38" customWidth="1"/>
    <col min="3" max="3" width="3.7109375" style="42" customWidth="1"/>
    <col min="4" max="4" width="8.7109375" style="9" customWidth="1"/>
    <col min="5" max="5" width="8.28125" style="252" customWidth="1"/>
    <col min="6" max="6" width="8.28125" style="253" customWidth="1"/>
    <col min="7" max="7" width="7.00390625" style="12" customWidth="1"/>
    <col min="8" max="8" width="30.8515625" style="12" customWidth="1"/>
    <col min="9" max="9" width="9.57421875" style="9" customWidth="1"/>
    <col min="10" max="10" width="8.28125" style="9" customWidth="1"/>
    <col min="11" max="11" width="8.7109375" style="9" customWidth="1"/>
    <col min="12" max="12" width="22.7109375" style="9" customWidth="1"/>
    <col min="13" max="13" width="8.28125" style="9" customWidth="1"/>
    <col min="14" max="14" width="9.57421875" style="9" customWidth="1"/>
    <col min="15" max="15" width="12.00390625" style="12" customWidth="1"/>
    <col min="16" max="16" width="13.7109375" style="12" customWidth="1"/>
    <col min="17" max="18" width="9.140625" style="38" hidden="1" customWidth="1"/>
    <col min="19" max="19" width="9.140625" style="38" customWidth="1"/>
    <col min="20" max="20" width="8.140625" style="38" customWidth="1"/>
    <col min="21" max="16384" width="9.140625" style="38" customWidth="1"/>
  </cols>
  <sheetData>
    <row r="1" spans="1:16" s="176" customFormat="1" ht="15.75" customHeight="1">
      <c r="A1" s="173" t="s">
        <v>73</v>
      </c>
      <c r="B1" s="173"/>
      <c r="C1" s="174"/>
      <c r="D1" s="175"/>
      <c r="E1" s="175"/>
      <c r="F1" s="175"/>
      <c r="G1" s="174"/>
      <c r="H1" s="174"/>
      <c r="I1" s="175"/>
      <c r="J1" s="175"/>
      <c r="K1" s="175"/>
      <c r="L1" s="175"/>
      <c r="M1" s="175"/>
      <c r="N1" s="175"/>
      <c r="O1" s="174"/>
      <c r="P1" s="174"/>
    </row>
    <row r="2" spans="1:16" s="176" customFormat="1" ht="19.5" customHeight="1">
      <c r="A2" s="177" t="s">
        <v>74</v>
      </c>
      <c r="B2" s="177"/>
      <c r="C2" s="178"/>
      <c r="D2" s="179"/>
      <c r="E2" s="179"/>
      <c r="F2" s="179"/>
      <c r="G2" s="178"/>
      <c r="H2" s="178"/>
      <c r="I2" s="179"/>
      <c r="J2" s="179"/>
      <c r="K2" s="179"/>
      <c r="L2" s="179"/>
      <c r="M2" s="179"/>
      <c r="N2" s="179"/>
      <c r="O2" s="178"/>
      <c r="P2" s="178"/>
    </row>
    <row r="3" spans="1:16" s="176" customFormat="1" ht="16.5" customHeight="1">
      <c r="A3" s="177"/>
      <c r="B3" s="177"/>
      <c r="C3" s="178"/>
      <c r="D3" s="179"/>
      <c r="E3" s="179"/>
      <c r="F3" s="179"/>
      <c r="G3" s="178"/>
      <c r="H3" s="177" t="s">
        <v>75</v>
      </c>
      <c r="I3" s="179">
        <f>SUM(I5:I6)</f>
        <v>1513</v>
      </c>
      <c r="J3" s="179"/>
      <c r="K3" s="179"/>
      <c r="L3" s="179"/>
      <c r="M3" s="179"/>
      <c r="N3" s="179"/>
      <c r="O3" s="178"/>
      <c r="P3" s="178"/>
    </row>
    <row r="4" spans="1:16" s="176" customFormat="1" ht="16.5" customHeight="1">
      <c r="A4" s="177"/>
      <c r="B4" s="177"/>
      <c r="C4" s="178"/>
      <c r="D4" s="180" t="s">
        <v>76</v>
      </c>
      <c r="E4" s="180" t="s">
        <v>77</v>
      </c>
      <c r="F4" s="180" t="s">
        <v>78</v>
      </c>
      <c r="G4" s="178"/>
      <c r="H4" s="178" t="s">
        <v>79</v>
      </c>
      <c r="I4" s="179"/>
      <c r="J4" s="179"/>
      <c r="K4" s="179"/>
      <c r="L4" s="179"/>
      <c r="M4" s="179"/>
      <c r="N4" s="179"/>
      <c r="O4" s="178"/>
      <c r="P4" s="178"/>
    </row>
    <row r="5" spans="1:16" s="176" customFormat="1" ht="16.5" customHeight="1">
      <c r="A5" s="177"/>
      <c r="B5" s="177"/>
      <c r="C5" s="178"/>
      <c r="D5" s="180">
        <f>D16+D28+D241+D403+D571+D685+D755+D865+D960+D1042+D1070+D1229+D1236+D1244+D1263+D1278+D1293+D1309+D1341+D1348+D1360+D1374+D1380+D1387+D1450+D1520+D1553+D1568+D1575+D1585+D1592+D1628+D1656+D1718+D1746</f>
        <v>1432</v>
      </c>
      <c r="E5" s="180">
        <f>E16+E28+E241+E403+E571+E685+E755+E865+E960+E1042+E1070+E1229+E1236+E1244+E1263+E1278+E1293+E1309+E1341+E1348+E1360+E1374+E1380+E1387+E1450+E1520+E1553+E1568+E1575+E1585+E1592+E1628+E1656+E1718+E1746</f>
        <v>1175</v>
      </c>
      <c r="F5" s="180">
        <f>F16+F28+F241+F403+F571+F685+F755+F865+F960+F1042+F1070+F1229+F1236+F1244+F1263+F1278+F1293+F1309+F1341+F1348+F1360+F1374+F1380+F1387+F1450+F1520+F1553+F1568+F1575+F1585+F1592+F1628+F1656+F1718+F1746</f>
        <v>257</v>
      </c>
      <c r="G5" s="178"/>
      <c r="H5" s="177" t="s">
        <v>80</v>
      </c>
      <c r="I5" s="179">
        <v>1432</v>
      </c>
      <c r="J5" s="179"/>
      <c r="K5" s="179"/>
      <c r="L5" s="179"/>
      <c r="M5" s="179"/>
      <c r="N5" s="179"/>
      <c r="O5" s="178"/>
      <c r="P5" s="178"/>
    </row>
    <row r="6" spans="1:16" s="176" customFormat="1" ht="18" customHeight="1">
      <c r="A6" s="177"/>
      <c r="B6" s="177"/>
      <c r="C6" s="178"/>
      <c r="D6" s="179"/>
      <c r="E6" s="179"/>
      <c r="F6" s="179"/>
      <c r="G6" s="178"/>
      <c r="H6" s="177" t="s">
        <v>81</v>
      </c>
      <c r="I6" s="179">
        <v>81</v>
      </c>
      <c r="J6" s="179"/>
      <c r="K6" s="179"/>
      <c r="L6" s="179"/>
      <c r="M6" s="179"/>
      <c r="N6" s="179"/>
      <c r="O6" s="178"/>
      <c r="P6" s="178"/>
    </row>
    <row r="7" spans="1:16" s="176" customFormat="1" ht="18" customHeight="1">
      <c r="A7" s="177"/>
      <c r="B7" s="177"/>
      <c r="C7" s="178"/>
      <c r="D7" s="179"/>
      <c r="E7" s="179"/>
      <c r="F7" s="179"/>
      <c r="G7" s="178"/>
      <c r="H7" s="178"/>
      <c r="I7" s="179"/>
      <c r="J7" s="179"/>
      <c r="K7" s="179"/>
      <c r="L7" s="179"/>
      <c r="M7" s="179"/>
      <c r="N7" s="179"/>
      <c r="O7" s="178"/>
      <c r="P7" s="178"/>
    </row>
    <row r="8" spans="1:16" s="176" customFormat="1" ht="16.5" customHeight="1">
      <c r="A8" s="177" t="s">
        <v>82</v>
      </c>
      <c r="B8" s="257">
        <v>42551</v>
      </c>
      <c r="C8" s="178"/>
      <c r="D8" s="179"/>
      <c r="E8" s="179"/>
      <c r="F8" s="179"/>
      <c r="G8" s="178"/>
      <c r="H8" s="181" t="s">
        <v>83</v>
      </c>
      <c r="I8" s="182">
        <f>SUM(I16:I2104)</f>
        <v>1135.65</v>
      </c>
      <c r="J8" s="182"/>
      <c r="K8" s="182"/>
      <c r="L8" s="182"/>
      <c r="M8" s="182"/>
      <c r="N8" s="182"/>
      <c r="O8" s="178"/>
      <c r="P8" s="178"/>
    </row>
    <row r="9" spans="1:16" s="188" customFormat="1" ht="17.25" customHeight="1">
      <c r="A9" s="183"/>
      <c r="B9" s="170"/>
      <c r="C9" s="170"/>
      <c r="D9" s="184"/>
      <c r="E9" s="185"/>
      <c r="F9" s="185"/>
      <c r="G9" s="170"/>
      <c r="H9" s="186" t="s">
        <v>84</v>
      </c>
      <c r="I9" s="187"/>
      <c r="J9" s="187">
        <f>SUM(J16:J2104)</f>
        <v>226.60000000000008</v>
      </c>
      <c r="K9" s="187"/>
      <c r="L9" s="187"/>
      <c r="M9" s="187"/>
      <c r="N9" s="187"/>
      <c r="O9" s="170"/>
      <c r="P9" s="170"/>
    </row>
    <row r="10" spans="1:16" s="188" customFormat="1" ht="17.25" customHeight="1">
      <c r="A10" s="183"/>
      <c r="B10" s="170"/>
      <c r="C10" s="170"/>
      <c r="D10" s="184"/>
      <c r="E10" s="185"/>
      <c r="F10" s="185"/>
      <c r="G10" s="170"/>
      <c r="H10" s="186" t="s">
        <v>85</v>
      </c>
      <c r="I10" s="187"/>
      <c r="J10" s="187"/>
      <c r="K10" s="187">
        <f>SUM(K16:K2104)</f>
        <v>67.75</v>
      </c>
      <c r="L10" s="187"/>
      <c r="M10" s="187"/>
      <c r="N10" s="187"/>
      <c r="O10" s="170"/>
      <c r="P10" s="170"/>
    </row>
    <row r="11" spans="1:16" s="188" customFormat="1" ht="17.25" customHeight="1">
      <c r="A11" s="183"/>
      <c r="B11" s="170"/>
      <c r="C11" s="170"/>
      <c r="D11" s="184"/>
      <c r="E11" s="185"/>
      <c r="F11" s="185"/>
      <c r="G11" s="170"/>
      <c r="H11" s="186"/>
      <c r="I11" s="187"/>
      <c r="J11" s="187"/>
      <c r="K11" s="187"/>
      <c r="L11" s="187"/>
      <c r="M11" s="187"/>
      <c r="N11" s="187"/>
      <c r="O11" s="170"/>
      <c r="P11" s="170"/>
    </row>
    <row r="12" spans="1:16" ht="15" customHeight="1">
      <c r="A12" s="177"/>
      <c r="B12" s="189" t="s">
        <v>86</v>
      </c>
      <c r="C12" s="178"/>
      <c r="D12" s="179"/>
      <c r="E12" s="179"/>
      <c r="F12" s="179"/>
      <c r="G12" s="177"/>
      <c r="H12" s="177"/>
      <c r="I12" s="190"/>
      <c r="J12" s="190"/>
      <c r="K12" s="190"/>
      <c r="L12" s="190"/>
      <c r="M12" s="190"/>
      <c r="N12" s="190"/>
      <c r="O12" s="177"/>
      <c r="P12" s="177"/>
    </row>
    <row r="13" spans="1:16" ht="12.75" customHeight="1">
      <c r="A13" s="274" t="s">
        <v>87</v>
      </c>
      <c r="B13" s="275" t="s">
        <v>92</v>
      </c>
      <c r="C13" s="272" t="s">
        <v>93</v>
      </c>
      <c r="D13" s="276" t="s">
        <v>94</v>
      </c>
      <c r="E13" s="270" t="s">
        <v>95</v>
      </c>
      <c r="F13" s="271" t="s">
        <v>96</v>
      </c>
      <c r="G13" s="272" t="s">
        <v>97</v>
      </c>
      <c r="H13" s="191"/>
      <c r="I13" s="172"/>
      <c r="J13" s="172"/>
      <c r="K13" s="172"/>
      <c r="L13" s="172"/>
      <c r="M13" s="172"/>
      <c r="N13" s="172"/>
      <c r="O13" s="191"/>
      <c r="P13" s="191"/>
    </row>
    <row r="14" spans="1:16" ht="54.75" customHeight="1">
      <c r="A14" s="274"/>
      <c r="B14" s="275"/>
      <c r="C14" s="272"/>
      <c r="D14" s="276"/>
      <c r="E14" s="270"/>
      <c r="F14" s="271"/>
      <c r="G14" s="272"/>
      <c r="H14" s="191" t="s">
        <v>98</v>
      </c>
      <c r="I14" s="172" t="s">
        <v>83</v>
      </c>
      <c r="J14" s="172" t="s">
        <v>84</v>
      </c>
      <c r="K14" s="172" t="s">
        <v>85</v>
      </c>
      <c r="L14" s="172" t="s">
        <v>99</v>
      </c>
      <c r="M14" s="172" t="s">
        <v>100</v>
      </c>
      <c r="N14" s="172" t="s">
        <v>101</v>
      </c>
      <c r="O14" s="191" t="s">
        <v>102</v>
      </c>
      <c r="P14" s="191" t="s">
        <v>103</v>
      </c>
    </row>
    <row r="15" spans="1:16" ht="12" customHeight="1">
      <c r="A15" s="1">
        <v>1</v>
      </c>
      <c r="B15" s="2">
        <v>2</v>
      </c>
      <c r="C15" s="3">
        <v>3</v>
      </c>
      <c r="D15" s="3">
        <v>4</v>
      </c>
      <c r="E15" s="4"/>
      <c r="F15" s="4"/>
      <c r="G15" s="3">
        <v>5</v>
      </c>
      <c r="H15" s="3"/>
      <c r="I15" s="5"/>
      <c r="J15" s="5"/>
      <c r="K15" s="5"/>
      <c r="L15" s="5"/>
      <c r="M15" s="5"/>
      <c r="N15" s="5"/>
      <c r="O15" s="3"/>
      <c r="P15" s="3"/>
    </row>
    <row r="16" spans="1:16" s="196" customFormat="1" ht="17.25" customHeight="1">
      <c r="A16" s="192"/>
      <c r="B16" s="193" t="s">
        <v>104</v>
      </c>
      <c r="C16" s="49"/>
      <c r="D16" s="194">
        <f>SUM(E16:F16)</f>
        <v>8</v>
      </c>
      <c r="E16" s="194">
        <f>SUM(E17:E25)</f>
        <v>7</v>
      </c>
      <c r="F16" s="194">
        <f>SUM(F17:F25)</f>
        <v>1</v>
      </c>
      <c r="G16" s="49"/>
      <c r="H16" s="49"/>
      <c r="I16" s="195"/>
      <c r="J16" s="195"/>
      <c r="K16" s="195"/>
      <c r="L16" s="195"/>
      <c r="M16" s="195"/>
      <c r="N16" s="195"/>
      <c r="O16" s="49"/>
      <c r="P16" s="49"/>
    </row>
    <row r="17" spans="1:16" ht="14.25" customHeight="1">
      <c r="A17" s="6">
        <v>1</v>
      </c>
      <c r="B17" s="7" t="s">
        <v>105</v>
      </c>
      <c r="C17" s="8">
        <v>24</v>
      </c>
      <c r="D17" s="9">
        <v>1</v>
      </c>
      <c r="E17" s="10">
        <v>1</v>
      </c>
      <c r="F17" s="11"/>
      <c r="G17" s="12">
        <v>4853</v>
      </c>
      <c r="H17" s="12" t="s">
        <v>106</v>
      </c>
      <c r="I17" s="9">
        <v>1</v>
      </c>
      <c r="J17" s="12"/>
      <c r="K17" s="12"/>
      <c r="L17" s="9" t="s">
        <v>107</v>
      </c>
      <c r="M17" s="12" t="s">
        <v>108</v>
      </c>
      <c r="P17" s="12" t="s">
        <v>109</v>
      </c>
    </row>
    <row r="18" spans="1:16" ht="39.75" customHeight="1">
      <c r="A18" s="6">
        <v>2</v>
      </c>
      <c r="B18" s="7" t="s">
        <v>1496</v>
      </c>
      <c r="C18" s="8"/>
      <c r="D18" s="9">
        <v>1</v>
      </c>
      <c r="E18" s="10">
        <v>1</v>
      </c>
      <c r="F18" s="11"/>
      <c r="G18" s="12">
        <v>4610</v>
      </c>
      <c r="H18" s="12" t="s">
        <v>1499</v>
      </c>
      <c r="I18" s="9">
        <v>1</v>
      </c>
      <c r="P18" s="12" t="s">
        <v>109</v>
      </c>
    </row>
    <row r="19" spans="1:16" ht="31.5" customHeight="1">
      <c r="A19" s="6">
        <v>3</v>
      </c>
      <c r="B19" s="7" t="s">
        <v>1497</v>
      </c>
      <c r="C19" s="8"/>
      <c r="D19" s="9">
        <v>1</v>
      </c>
      <c r="E19" s="10">
        <v>1</v>
      </c>
      <c r="F19" s="11"/>
      <c r="G19" s="12">
        <v>4909</v>
      </c>
      <c r="H19" s="12" t="s">
        <v>1959</v>
      </c>
      <c r="I19" s="9">
        <v>1</v>
      </c>
      <c r="P19" s="12" t="s">
        <v>109</v>
      </c>
    </row>
    <row r="20" spans="1:9" ht="28.5" customHeight="1">
      <c r="A20" s="6">
        <v>4</v>
      </c>
      <c r="B20" s="7" t="s">
        <v>540</v>
      </c>
      <c r="C20" s="8"/>
      <c r="D20" s="9">
        <v>1</v>
      </c>
      <c r="E20" s="10">
        <v>1</v>
      </c>
      <c r="F20" s="11"/>
      <c r="G20" s="12">
        <v>4909</v>
      </c>
      <c r="H20" s="12" t="s">
        <v>574</v>
      </c>
      <c r="I20" s="9">
        <v>1</v>
      </c>
    </row>
    <row r="21" spans="1:16" s="197" customFormat="1" ht="27" customHeight="1">
      <c r="A21" s="13">
        <v>5</v>
      </c>
      <c r="B21" s="14" t="s">
        <v>541</v>
      </c>
      <c r="C21" s="15"/>
      <c r="D21" s="16">
        <v>1</v>
      </c>
      <c r="E21" s="17">
        <v>1</v>
      </c>
      <c r="F21" s="17"/>
      <c r="G21" s="18">
        <v>4909</v>
      </c>
      <c r="H21" s="18" t="s">
        <v>1498</v>
      </c>
      <c r="I21" s="16">
        <v>1</v>
      </c>
      <c r="J21" s="16"/>
      <c r="K21" s="16"/>
      <c r="L21" s="16"/>
      <c r="M21" s="16"/>
      <c r="N21" s="16"/>
      <c r="O21" s="18"/>
      <c r="P21" s="18" t="s">
        <v>109</v>
      </c>
    </row>
    <row r="22" spans="1:16" ht="14.25" customHeight="1">
      <c r="A22" s="6">
        <v>6</v>
      </c>
      <c r="B22" s="7" t="s">
        <v>112</v>
      </c>
      <c r="C22" s="8"/>
      <c r="D22" s="9">
        <v>1</v>
      </c>
      <c r="E22" s="10">
        <v>1</v>
      </c>
      <c r="F22" s="11"/>
      <c r="G22" s="12">
        <v>3397</v>
      </c>
      <c r="J22" s="9">
        <v>1</v>
      </c>
      <c r="P22" s="12" t="s">
        <v>109</v>
      </c>
    </row>
    <row r="23" spans="1:66" s="197" customFormat="1" ht="14.25" customHeight="1">
      <c r="A23" s="13">
        <v>7</v>
      </c>
      <c r="B23" s="14" t="s">
        <v>114</v>
      </c>
      <c r="C23" s="15"/>
      <c r="D23" s="16">
        <v>1</v>
      </c>
      <c r="E23" s="17"/>
      <c r="F23" s="17">
        <v>1</v>
      </c>
      <c r="G23" s="18">
        <v>3397</v>
      </c>
      <c r="H23" s="18" t="s">
        <v>115</v>
      </c>
      <c r="I23" s="16">
        <v>0.5</v>
      </c>
      <c r="J23" s="18"/>
      <c r="K23" s="18"/>
      <c r="L23" s="16" t="s">
        <v>116</v>
      </c>
      <c r="M23" s="18" t="s">
        <v>117</v>
      </c>
      <c r="N23" s="16"/>
      <c r="O23" s="18"/>
      <c r="P23" s="18" t="s">
        <v>109</v>
      </c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</row>
    <row r="24" spans="1:66" s="197" customFormat="1" ht="14.25" customHeight="1">
      <c r="A24" s="13"/>
      <c r="B24" s="14"/>
      <c r="C24" s="15"/>
      <c r="D24" s="16"/>
      <c r="E24" s="17"/>
      <c r="F24" s="17"/>
      <c r="G24" s="18"/>
      <c r="H24" s="18"/>
      <c r="I24" s="16"/>
      <c r="J24" s="16"/>
      <c r="K24" s="16">
        <v>0.5</v>
      </c>
      <c r="L24" s="16"/>
      <c r="M24" s="16"/>
      <c r="N24" s="16"/>
      <c r="O24" s="18"/>
      <c r="P24" s="18" t="s">
        <v>109</v>
      </c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</row>
    <row r="25" spans="1:16" ht="14.25" customHeight="1">
      <c r="A25" s="6">
        <v>7</v>
      </c>
      <c r="B25" s="7" t="s">
        <v>118</v>
      </c>
      <c r="C25" s="8">
        <v>16</v>
      </c>
      <c r="D25" s="9">
        <v>1</v>
      </c>
      <c r="E25" s="10">
        <v>1</v>
      </c>
      <c r="F25" s="11"/>
      <c r="G25" s="12">
        <v>3105</v>
      </c>
      <c r="H25" s="12" t="s">
        <v>119</v>
      </c>
      <c r="I25" s="9">
        <v>1</v>
      </c>
      <c r="L25" s="9" t="s">
        <v>120</v>
      </c>
      <c r="P25" s="12" t="s">
        <v>109</v>
      </c>
    </row>
    <row r="26" spans="1:16" ht="14.25" customHeight="1">
      <c r="A26" s="273" t="s">
        <v>121</v>
      </c>
      <c r="B26" s="273"/>
      <c r="C26" s="20"/>
      <c r="D26" s="11">
        <f>SUM(D17:D25)</f>
        <v>8</v>
      </c>
      <c r="E26" s="11"/>
      <c r="F26" s="11"/>
      <c r="G26" s="19"/>
      <c r="H26" s="19"/>
      <c r="I26" s="11"/>
      <c r="J26" s="11"/>
      <c r="K26" s="11"/>
      <c r="L26" s="11"/>
      <c r="M26" s="11"/>
      <c r="N26" s="11"/>
      <c r="O26" s="19"/>
      <c r="P26" s="19"/>
    </row>
    <row r="27" spans="1:16" ht="13.5" customHeight="1">
      <c r="A27" s="277" t="s">
        <v>122</v>
      </c>
      <c r="B27" s="277"/>
      <c r="C27" s="20"/>
      <c r="D27" s="9">
        <f>D23</f>
        <v>1</v>
      </c>
      <c r="E27" s="11"/>
      <c r="F27" s="11"/>
      <c r="G27" s="19"/>
      <c r="H27" s="19"/>
      <c r="I27" s="11"/>
      <c r="J27" s="11"/>
      <c r="K27" s="11"/>
      <c r="L27" s="11"/>
      <c r="M27" s="11"/>
      <c r="N27" s="11"/>
      <c r="O27" s="19"/>
      <c r="P27" s="19"/>
    </row>
    <row r="28" spans="1:16" s="176" customFormat="1" ht="30" customHeight="1">
      <c r="A28" s="97"/>
      <c r="B28" s="193" t="s">
        <v>123</v>
      </c>
      <c r="C28" s="97"/>
      <c r="D28" s="198">
        <f>SUM(E28:F28)</f>
        <v>147.60000000000002</v>
      </c>
      <c r="E28" s="198">
        <f>SUM(E43,E45,E67,E105,E132,E168,E200,E221,E234)</f>
        <v>146.60000000000002</v>
      </c>
      <c r="F28" s="198">
        <f>SUM(F43,F45,F67,F105,F132,F168,F200,F221,F234)</f>
        <v>1</v>
      </c>
      <c r="G28" s="97"/>
      <c r="H28" s="97"/>
      <c r="I28" s="139"/>
      <c r="J28" s="139"/>
      <c r="K28" s="139"/>
      <c r="L28" s="139"/>
      <c r="M28" s="139"/>
      <c r="N28" s="139"/>
      <c r="O28" s="97"/>
      <c r="P28" s="97"/>
    </row>
    <row r="29" spans="1:16" ht="26.25" customHeight="1">
      <c r="A29" s="21">
        <v>1</v>
      </c>
      <c r="B29" s="22" t="s">
        <v>124</v>
      </c>
      <c r="C29" s="23">
        <v>21</v>
      </c>
      <c r="D29" s="9">
        <v>1</v>
      </c>
      <c r="E29" s="10">
        <v>1</v>
      </c>
      <c r="F29" s="11"/>
      <c r="G29" s="12">
        <v>4285</v>
      </c>
      <c r="H29" s="12" t="s">
        <v>128</v>
      </c>
      <c r="I29" s="9">
        <v>1</v>
      </c>
      <c r="L29" s="9" t="s">
        <v>129</v>
      </c>
      <c r="M29" s="9" t="s">
        <v>130</v>
      </c>
      <c r="P29" s="12" t="s">
        <v>109</v>
      </c>
    </row>
    <row r="30" spans="1:16" ht="27" customHeight="1">
      <c r="A30" s="6">
        <v>2</v>
      </c>
      <c r="B30" s="7" t="s">
        <v>131</v>
      </c>
      <c r="C30" s="8"/>
      <c r="D30" s="9">
        <v>1</v>
      </c>
      <c r="E30" s="10">
        <v>1</v>
      </c>
      <c r="F30" s="11"/>
      <c r="G30" s="12">
        <v>4071</v>
      </c>
      <c r="H30" s="12" t="s">
        <v>132</v>
      </c>
      <c r="I30" s="9">
        <v>1</v>
      </c>
      <c r="L30" s="9" t="s">
        <v>111</v>
      </c>
      <c r="M30" s="9" t="s">
        <v>130</v>
      </c>
      <c r="P30" s="12" t="s">
        <v>109</v>
      </c>
    </row>
    <row r="31" spans="1:16" ht="14.25" customHeight="1">
      <c r="A31" s="21">
        <v>3</v>
      </c>
      <c r="B31" s="7" t="s">
        <v>133</v>
      </c>
      <c r="C31" s="8">
        <v>10</v>
      </c>
      <c r="D31" s="9">
        <v>7</v>
      </c>
      <c r="E31" s="10">
        <v>1</v>
      </c>
      <c r="F31" s="11"/>
      <c r="G31" s="12">
        <v>2026</v>
      </c>
      <c r="H31" s="12" t="s">
        <v>134</v>
      </c>
      <c r="I31" s="9">
        <v>1</v>
      </c>
      <c r="P31" s="12" t="s">
        <v>135</v>
      </c>
    </row>
    <row r="32" spans="1:16" ht="14.25" customHeight="1">
      <c r="A32" s="21"/>
      <c r="B32" s="7"/>
      <c r="C32" s="8"/>
      <c r="E32" s="10">
        <v>1</v>
      </c>
      <c r="F32" s="11"/>
      <c r="H32" s="12" t="s">
        <v>136</v>
      </c>
      <c r="I32" s="9">
        <v>1</v>
      </c>
      <c r="P32" s="12" t="s">
        <v>135</v>
      </c>
    </row>
    <row r="33" spans="1:16" ht="14.25" customHeight="1">
      <c r="A33" s="21"/>
      <c r="B33" s="7"/>
      <c r="C33" s="8"/>
      <c r="E33" s="10">
        <v>1</v>
      </c>
      <c r="F33" s="11"/>
      <c r="H33" s="12" t="s">
        <v>137</v>
      </c>
      <c r="I33" s="9">
        <v>1</v>
      </c>
      <c r="P33" s="12" t="s">
        <v>135</v>
      </c>
    </row>
    <row r="34" spans="1:16" ht="14.25" customHeight="1">
      <c r="A34" s="21"/>
      <c r="B34" s="7"/>
      <c r="C34" s="8"/>
      <c r="E34" s="10">
        <v>1</v>
      </c>
      <c r="F34" s="11"/>
      <c r="H34" s="12" t="s">
        <v>138</v>
      </c>
      <c r="I34" s="9">
        <v>1</v>
      </c>
      <c r="P34" s="12" t="s">
        <v>135</v>
      </c>
    </row>
    <row r="35" spans="1:16" ht="14.25" customHeight="1">
      <c r="A35" s="21"/>
      <c r="B35" s="7"/>
      <c r="C35" s="8"/>
      <c r="E35" s="10">
        <v>1</v>
      </c>
      <c r="F35" s="11"/>
      <c r="H35" s="12" t="s">
        <v>697</v>
      </c>
      <c r="I35" s="9">
        <v>1</v>
      </c>
      <c r="M35" s="9" t="s">
        <v>130</v>
      </c>
      <c r="P35" s="12" t="s">
        <v>135</v>
      </c>
    </row>
    <row r="36" spans="1:16" ht="14.25" customHeight="1">
      <c r="A36" s="21"/>
      <c r="B36" s="7"/>
      <c r="C36" s="8"/>
      <c r="E36" s="10">
        <v>1</v>
      </c>
      <c r="F36" s="11"/>
      <c r="H36" s="12" t="s">
        <v>701</v>
      </c>
      <c r="I36" s="9">
        <v>1</v>
      </c>
      <c r="P36" s="12" t="s">
        <v>135</v>
      </c>
    </row>
    <row r="37" spans="1:15" ht="14.25" customHeight="1">
      <c r="A37" s="21"/>
      <c r="B37" s="7"/>
      <c r="C37" s="8"/>
      <c r="E37" s="10">
        <v>1</v>
      </c>
      <c r="F37" s="11"/>
      <c r="J37" s="9">
        <v>1</v>
      </c>
      <c r="O37" s="12" t="s">
        <v>702</v>
      </c>
    </row>
    <row r="38" spans="1:16" ht="14.25" customHeight="1">
      <c r="A38" s="21">
        <v>4</v>
      </c>
      <c r="B38" s="7" t="s">
        <v>140</v>
      </c>
      <c r="C38" s="8">
        <v>9</v>
      </c>
      <c r="D38" s="9">
        <v>1</v>
      </c>
      <c r="E38" s="10">
        <v>1</v>
      </c>
      <c r="F38" s="11"/>
      <c r="G38" s="12">
        <v>1925</v>
      </c>
      <c r="H38" s="12" t="s">
        <v>1087</v>
      </c>
      <c r="I38" s="9">
        <v>1</v>
      </c>
      <c r="P38" s="12" t="s">
        <v>135</v>
      </c>
    </row>
    <row r="39" spans="1:16" ht="14.25" customHeight="1">
      <c r="A39" s="21">
        <v>5</v>
      </c>
      <c r="B39" s="7" t="s">
        <v>142</v>
      </c>
      <c r="C39" s="8">
        <v>7</v>
      </c>
      <c r="D39" s="9">
        <v>1</v>
      </c>
      <c r="E39" s="10">
        <v>1</v>
      </c>
      <c r="F39" s="11"/>
      <c r="G39" s="12">
        <v>1714</v>
      </c>
      <c r="H39" s="12" t="s">
        <v>785</v>
      </c>
      <c r="I39" s="9">
        <v>0.5</v>
      </c>
      <c r="N39" s="9" t="s">
        <v>380</v>
      </c>
      <c r="P39" s="12" t="s">
        <v>135</v>
      </c>
    </row>
    <row r="40" spans="1:14" ht="14.25" customHeight="1">
      <c r="A40" s="21"/>
      <c r="B40" s="7"/>
      <c r="C40" s="8"/>
      <c r="E40" s="10"/>
      <c r="F40" s="11"/>
      <c r="H40" s="12" t="s">
        <v>786</v>
      </c>
      <c r="I40" s="9">
        <v>0.5</v>
      </c>
      <c r="N40" s="9" t="s">
        <v>380</v>
      </c>
    </row>
    <row r="41" spans="1:16" ht="14.25" customHeight="1">
      <c r="A41" s="21">
        <v>6</v>
      </c>
      <c r="B41" s="24" t="s">
        <v>144</v>
      </c>
      <c r="C41" s="8">
        <v>10</v>
      </c>
      <c r="D41" s="9">
        <v>1</v>
      </c>
      <c r="E41" s="10">
        <v>1</v>
      </c>
      <c r="F41" s="11"/>
      <c r="G41" s="12">
        <v>2026</v>
      </c>
      <c r="H41" s="12" t="s">
        <v>145</v>
      </c>
      <c r="I41" s="9">
        <v>1</v>
      </c>
      <c r="P41" s="12" t="s">
        <v>135</v>
      </c>
    </row>
    <row r="42" spans="1:66" s="197" customFormat="1" ht="14.25" customHeight="1">
      <c r="A42" s="25">
        <v>7</v>
      </c>
      <c r="B42" s="26" t="s">
        <v>146</v>
      </c>
      <c r="C42" s="15">
        <v>10</v>
      </c>
      <c r="D42" s="16">
        <v>1</v>
      </c>
      <c r="E42" s="17"/>
      <c r="F42" s="17">
        <v>1</v>
      </c>
      <c r="G42" s="18">
        <v>2026</v>
      </c>
      <c r="H42" s="18"/>
      <c r="I42" s="16"/>
      <c r="J42" s="16"/>
      <c r="K42" s="16">
        <v>1</v>
      </c>
      <c r="L42" s="16"/>
      <c r="M42" s="16"/>
      <c r="N42" s="16"/>
      <c r="O42" s="18"/>
      <c r="P42" s="18" t="s">
        <v>135</v>
      </c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</row>
    <row r="43" spans="1:16" ht="14.25" customHeight="1">
      <c r="A43" s="278" t="s">
        <v>147</v>
      </c>
      <c r="B43" s="278"/>
      <c r="C43" s="20"/>
      <c r="D43" s="28">
        <f>SUM(D29:D42)</f>
        <v>13</v>
      </c>
      <c r="E43" s="28">
        <f>SUM(E29:E42)</f>
        <v>12</v>
      </c>
      <c r="F43" s="28">
        <f>SUM(F29:F42)</f>
        <v>1</v>
      </c>
      <c r="G43" s="19"/>
      <c r="H43" s="19"/>
      <c r="I43" s="11"/>
      <c r="J43" s="11"/>
      <c r="K43" s="11"/>
      <c r="L43" s="11"/>
      <c r="M43" s="11"/>
      <c r="N43" s="11"/>
      <c r="O43" s="19"/>
      <c r="P43" s="19"/>
    </row>
    <row r="44" spans="1:16" ht="14.25" customHeight="1">
      <c r="A44" s="277" t="s">
        <v>122</v>
      </c>
      <c r="B44" s="277"/>
      <c r="C44" s="20"/>
      <c r="D44" s="9">
        <f>D42</f>
        <v>1</v>
      </c>
      <c r="E44" s="11"/>
      <c r="F44" s="11"/>
      <c r="G44" s="19"/>
      <c r="H44" s="19"/>
      <c r="I44" s="11"/>
      <c r="J44" s="11"/>
      <c r="K44" s="11"/>
      <c r="L44" s="11"/>
      <c r="M44" s="11"/>
      <c r="N44" s="11"/>
      <c r="O44" s="19"/>
      <c r="P44" s="19"/>
    </row>
    <row r="45" spans="1:16" s="176" customFormat="1" ht="32.25" customHeight="1">
      <c r="A45" s="171"/>
      <c r="B45" s="49" t="s">
        <v>148</v>
      </c>
      <c r="C45" s="171"/>
      <c r="D45" s="194">
        <f>SUM(E45:F45)</f>
        <v>17.95</v>
      </c>
      <c r="E45" s="194">
        <f>SUM(E46:E65)</f>
        <v>17.95</v>
      </c>
      <c r="F45" s="194">
        <f>SUM(F46:F65)</f>
        <v>0</v>
      </c>
      <c r="G45" s="171"/>
      <c r="H45" s="171"/>
      <c r="I45" s="172"/>
      <c r="J45" s="172"/>
      <c r="K45" s="172"/>
      <c r="L45" s="172"/>
      <c r="M45" s="172"/>
      <c r="N45" s="172"/>
      <c r="O45" s="171"/>
      <c r="P45" s="171"/>
    </row>
    <row r="46" spans="1:17" ht="14.25" customHeight="1">
      <c r="A46" s="21">
        <v>1</v>
      </c>
      <c r="B46" s="7" t="s">
        <v>149</v>
      </c>
      <c r="C46" s="8">
        <v>21</v>
      </c>
      <c r="D46" s="9">
        <v>1</v>
      </c>
      <c r="E46" s="10">
        <v>1</v>
      </c>
      <c r="F46" s="11"/>
      <c r="G46" s="12">
        <v>4285</v>
      </c>
      <c r="H46" s="36" t="s">
        <v>150</v>
      </c>
      <c r="I46" s="9">
        <v>1</v>
      </c>
      <c r="L46" s="33" t="s">
        <v>151</v>
      </c>
      <c r="M46" s="29" t="s">
        <v>130</v>
      </c>
      <c r="P46" s="12" t="s">
        <v>109</v>
      </c>
      <c r="Q46" s="199" t="s">
        <v>152</v>
      </c>
    </row>
    <row r="47" spans="1:17" ht="13.5" customHeight="1">
      <c r="A47" s="21">
        <v>2</v>
      </c>
      <c r="B47" s="7" t="s">
        <v>153</v>
      </c>
      <c r="C47" s="8">
        <v>20</v>
      </c>
      <c r="D47" s="9">
        <v>0.45</v>
      </c>
      <c r="E47" s="10">
        <v>0.45</v>
      </c>
      <c r="F47" s="11"/>
      <c r="G47" s="12">
        <v>4051</v>
      </c>
      <c r="H47" s="36"/>
      <c r="J47" s="9">
        <v>0.45</v>
      </c>
      <c r="K47" s="30"/>
      <c r="L47" s="33"/>
      <c r="M47" s="29"/>
      <c r="P47" s="12" t="s">
        <v>109</v>
      </c>
      <c r="Q47" s="199" t="s">
        <v>154</v>
      </c>
    </row>
    <row r="48" spans="1:17" ht="13.5" customHeight="1">
      <c r="A48" s="21">
        <v>3</v>
      </c>
      <c r="B48" s="7" t="s">
        <v>153</v>
      </c>
      <c r="C48" s="8">
        <v>20</v>
      </c>
      <c r="D48" s="9">
        <v>1</v>
      </c>
      <c r="E48" s="10">
        <v>1</v>
      </c>
      <c r="F48" s="11"/>
      <c r="G48" s="12">
        <v>4051</v>
      </c>
      <c r="H48" s="36" t="s">
        <v>155</v>
      </c>
      <c r="I48" s="9">
        <v>1</v>
      </c>
      <c r="J48" s="30"/>
      <c r="K48" s="30"/>
      <c r="L48" s="33" t="s">
        <v>151</v>
      </c>
      <c r="M48" s="31" t="s">
        <v>130</v>
      </c>
      <c r="P48" s="12" t="s">
        <v>109</v>
      </c>
      <c r="Q48" s="199" t="s">
        <v>156</v>
      </c>
    </row>
    <row r="49" spans="1:17" ht="14.25" customHeight="1">
      <c r="A49" s="21">
        <v>4</v>
      </c>
      <c r="B49" s="7" t="s">
        <v>157</v>
      </c>
      <c r="C49" s="8">
        <v>20</v>
      </c>
      <c r="D49" s="9">
        <v>2</v>
      </c>
      <c r="E49" s="10">
        <v>0.5</v>
      </c>
      <c r="F49" s="11"/>
      <c r="G49" s="12">
        <v>4051</v>
      </c>
      <c r="H49" s="36"/>
      <c r="J49" s="9">
        <v>0.5</v>
      </c>
      <c r="K49" s="30"/>
      <c r="L49" s="33"/>
      <c r="M49" s="32"/>
      <c r="P49" s="12" t="s">
        <v>109</v>
      </c>
      <c r="Q49" s="38" t="s">
        <v>158</v>
      </c>
    </row>
    <row r="50" spans="1:16" ht="14.25" customHeight="1">
      <c r="A50" s="21"/>
      <c r="B50" s="7"/>
      <c r="C50" s="8"/>
      <c r="E50" s="10">
        <v>0.5</v>
      </c>
      <c r="F50" s="11"/>
      <c r="H50" s="36"/>
      <c r="J50" s="9">
        <v>0.5</v>
      </c>
      <c r="K50" s="30"/>
      <c r="L50" s="33"/>
      <c r="M50" s="32" t="s">
        <v>1638</v>
      </c>
      <c r="P50" s="12" t="s">
        <v>109</v>
      </c>
    </row>
    <row r="51" spans="1:16" ht="14.25" customHeight="1">
      <c r="A51" s="21"/>
      <c r="B51" s="7"/>
      <c r="C51" s="8"/>
      <c r="E51" s="10">
        <v>1</v>
      </c>
      <c r="F51" s="11"/>
      <c r="H51" s="36" t="s">
        <v>159</v>
      </c>
      <c r="I51" s="9">
        <v>1</v>
      </c>
      <c r="J51" s="30"/>
      <c r="K51" s="30"/>
      <c r="L51" s="33" t="s">
        <v>160</v>
      </c>
      <c r="M51" s="32" t="s">
        <v>130</v>
      </c>
      <c r="P51" s="12" t="s">
        <v>109</v>
      </c>
    </row>
    <row r="52" spans="1:16" ht="14.25" customHeight="1">
      <c r="A52" s="21">
        <v>5</v>
      </c>
      <c r="B52" s="7" t="s">
        <v>161</v>
      </c>
      <c r="C52" s="8">
        <v>19</v>
      </c>
      <c r="D52" s="9">
        <v>6.5</v>
      </c>
      <c r="E52" s="10">
        <v>1</v>
      </c>
      <c r="F52" s="11"/>
      <c r="G52" s="12">
        <v>3806</v>
      </c>
      <c r="H52" s="36" t="s">
        <v>162</v>
      </c>
      <c r="I52" s="9">
        <v>1</v>
      </c>
      <c r="L52" s="33" t="s">
        <v>111</v>
      </c>
      <c r="M52" s="32" t="s">
        <v>130</v>
      </c>
      <c r="P52" s="12" t="s">
        <v>109</v>
      </c>
    </row>
    <row r="53" spans="1:16" ht="14.25" customHeight="1">
      <c r="A53" s="21"/>
      <c r="B53" s="7"/>
      <c r="C53" s="8"/>
      <c r="E53" s="10">
        <v>1</v>
      </c>
      <c r="F53" s="11"/>
      <c r="H53" s="36" t="s">
        <v>163</v>
      </c>
      <c r="I53" s="9">
        <v>1</v>
      </c>
      <c r="L53" s="33" t="s">
        <v>111</v>
      </c>
      <c r="M53" s="32" t="s">
        <v>130</v>
      </c>
      <c r="P53" s="12" t="s">
        <v>109</v>
      </c>
    </row>
    <row r="54" spans="1:16" ht="14.25" customHeight="1">
      <c r="A54" s="21"/>
      <c r="B54" s="7"/>
      <c r="C54" s="8"/>
      <c r="E54" s="10">
        <v>1</v>
      </c>
      <c r="F54" s="11"/>
      <c r="H54" s="36" t="s">
        <v>164</v>
      </c>
      <c r="I54" s="9">
        <v>1</v>
      </c>
      <c r="L54" s="33" t="s">
        <v>111</v>
      </c>
      <c r="M54" s="32" t="s">
        <v>130</v>
      </c>
      <c r="P54" s="12" t="s">
        <v>109</v>
      </c>
    </row>
    <row r="55" spans="1:16" ht="14.25" customHeight="1">
      <c r="A55" s="21"/>
      <c r="B55" s="7"/>
      <c r="C55" s="8"/>
      <c r="E55" s="10">
        <v>1</v>
      </c>
      <c r="F55" s="11"/>
      <c r="H55" s="36" t="s">
        <v>165</v>
      </c>
      <c r="I55" s="9">
        <v>1</v>
      </c>
      <c r="L55" s="33" t="s">
        <v>111</v>
      </c>
      <c r="M55" s="32" t="s">
        <v>130</v>
      </c>
      <c r="P55" s="12" t="s">
        <v>109</v>
      </c>
    </row>
    <row r="56" spans="1:16" ht="14.25" customHeight="1">
      <c r="A56" s="21"/>
      <c r="B56" s="7"/>
      <c r="C56" s="8"/>
      <c r="E56" s="10">
        <v>1</v>
      </c>
      <c r="F56" s="11"/>
      <c r="H56" s="36" t="s">
        <v>166</v>
      </c>
      <c r="I56" s="9">
        <v>1</v>
      </c>
      <c r="L56" s="33" t="s">
        <v>111</v>
      </c>
      <c r="M56" s="32" t="s">
        <v>130</v>
      </c>
      <c r="P56" s="12" t="s">
        <v>109</v>
      </c>
    </row>
    <row r="57" spans="1:16" ht="14.25" customHeight="1">
      <c r="A57" s="21"/>
      <c r="B57" s="7"/>
      <c r="C57" s="8"/>
      <c r="E57" s="10">
        <v>0.5</v>
      </c>
      <c r="F57" s="11"/>
      <c r="H57" s="36"/>
      <c r="J57" s="9">
        <v>0.5</v>
      </c>
      <c r="L57" s="33"/>
      <c r="M57" s="33"/>
      <c r="P57" s="12" t="s">
        <v>109</v>
      </c>
    </row>
    <row r="58" spans="1:16" ht="14.25" customHeight="1">
      <c r="A58" s="21"/>
      <c r="B58" s="7"/>
      <c r="C58" s="8"/>
      <c r="E58" s="10">
        <v>1</v>
      </c>
      <c r="F58" s="11"/>
      <c r="H58" s="36" t="s">
        <v>168</v>
      </c>
      <c r="I58" s="9">
        <v>1</v>
      </c>
      <c r="L58" s="33" t="s">
        <v>111</v>
      </c>
      <c r="M58" s="31" t="s">
        <v>130</v>
      </c>
      <c r="P58" s="12" t="s">
        <v>109</v>
      </c>
    </row>
    <row r="59" spans="1:17" ht="14.25" customHeight="1">
      <c r="A59" s="21">
        <v>6</v>
      </c>
      <c r="B59" s="7" t="s">
        <v>169</v>
      </c>
      <c r="C59" s="34">
        <v>17</v>
      </c>
      <c r="D59" s="9">
        <v>1</v>
      </c>
      <c r="E59" s="10">
        <v>1</v>
      </c>
      <c r="F59" s="11"/>
      <c r="G59" s="12">
        <v>3339</v>
      </c>
      <c r="H59" s="36" t="s">
        <v>170</v>
      </c>
      <c r="I59" s="9">
        <v>1</v>
      </c>
      <c r="M59" s="31" t="s">
        <v>130</v>
      </c>
      <c r="P59" s="12" t="s">
        <v>109</v>
      </c>
      <c r="Q59" s="200" t="s">
        <v>171</v>
      </c>
    </row>
    <row r="60" spans="1:16" ht="14.25" customHeight="1">
      <c r="A60" s="21">
        <v>7</v>
      </c>
      <c r="B60" s="7" t="s">
        <v>172</v>
      </c>
      <c r="C60" s="8">
        <v>17</v>
      </c>
      <c r="D60" s="9">
        <v>2</v>
      </c>
      <c r="E60" s="10">
        <v>1</v>
      </c>
      <c r="F60" s="11"/>
      <c r="G60" s="12">
        <v>3339</v>
      </c>
      <c r="H60" s="36" t="s">
        <v>143</v>
      </c>
      <c r="I60" s="9">
        <v>1</v>
      </c>
      <c r="M60" s="31" t="s">
        <v>130</v>
      </c>
      <c r="P60" s="12" t="s">
        <v>109</v>
      </c>
    </row>
    <row r="61" spans="1:16" ht="14.25" customHeight="1">
      <c r="A61" s="21"/>
      <c r="B61" s="7"/>
      <c r="C61" s="8"/>
      <c r="E61" s="10">
        <v>1</v>
      </c>
      <c r="F61" s="11"/>
      <c r="H61" s="36" t="s">
        <v>173</v>
      </c>
      <c r="I61" s="9">
        <v>1</v>
      </c>
      <c r="M61" s="31" t="s">
        <v>130</v>
      </c>
      <c r="P61" s="12" t="s">
        <v>109</v>
      </c>
    </row>
    <row r="62" spans="1:16" ht="14.25" customHeight="1">
      <c r="A62" s="21">
        <v>8</v>
      </c>
      <c r="B62" s="51" t="s">
        <v>174</v>
      </c>
      <c r="C62" s="42">
        <v>16</v>
      </c>
      <c r="D62" s="9">
        <v>1</v>
      </c>
      <c r="E62" s="10">
        <v>1</v>
      </c>
      <c r="F62" s="11"/>
      <c r="G62" s="12">
        <v>3105</v>
      </c>
      <c r="H62" s="36" t="s">
        <v>175</v>
      </c>
      <c r="I62" s="9">
        <v>1</v>
      </c>
      <c r="M62" s="31" t="s">
        <v>130</v>
      </c>
      <c r="P62" s="12" t="s">
        <v>109</v>
      </c>
    </row>
    <row r="63" spans="1:16" ht="14.25" customHeight="1">
      <c r="A63" s="21">
        <v>9</v>
      </c>
      <c r="B63" s="7" t="s">
        <v>176</v>
      </c>
      <c r="C63" s="8">
        <v>11</v>
      </c>
      <c r="D63" s="9">
        <v>1</v>
      </c>
      <c r="E63" s="10">
        <v>1</v>
      </c>
      <c r="F63" s="11"/>
      <c r="G63" s="12">
        <v>2193</v>
      </c>
      <c r="H63" s="12" t="s">
        <v>177</v>
      </c>
      <c r="I63" s="9">
        <v>1</v>
      </c>
      <c r="M63" s="31"/>
      <c r="P63" s="12" t="s">
        <v>135</v>
      </c>
    </row>
    <row r="64" spans="1:16" ht="14.25" customHeight="1">
      <c r="A64" s="21">
        <v>10</v>
      </c>
      <c r="B64" s="7" t="s">
        <v>133</v>
      </c>
      <c r="C64" s="8">
        <v>10</v>
      </c>
      <c r="D64" s="9">
        <v>2</v>
      </c>
      <c r="E64" s="10">
        <v>1</v>
      </c>
      <c r="F64" s="11"/>
      <c r="G64" s="12">
        <v>2026</v>
      </c>
      <c r="H64" s="12" t="s">
        <v>178</v>
      </c>
      <c r="I64" s="9">
        <v>1</v>
      </c>
      <c r="M64" s="31"/>
      <c r="P64" s="12" t="s">
        <v>135</v>
      </c>
    </row>
    <row r="65" spans="1:13" ht="14.25" customHeight="1">
      <c r="A65" s="21"/>
      <c r="B65" s="7"/>
      <c r="C65" s="8"/>
      <c r="E65" s="10">
        <v>1</v>
      </c>
      <c r="F65" s="11"/>
      <c r="J65" s="9">
        <v>1</v>
      </c>
      <c r="M65" s="31"/>
    </row>
    <row r="66" spans="1:16" ht="14.25" customHeight="1">
      <c r="A66" s="278" t="s">
        <v>179</v>
      </c>
      <c r="B66" s="278"/>
      <c r="C66" s="20"/>
      <c r="D66" s="11">
        <f>SUM(D46:D64)</f>
        <v>17.95</v>
      </c>
      <c r="E66" s="11"/>
      <c r="F66" s="11"/>
      <c r="G66" s="19"/>
      <c r="H66" s="19"/>
      <c r="I66" s="11"/>
      <c r="J66" s="11"/>
      <c r="K66" s="11"/>
      <c r="L66" s="11"/>
      <c r="M66" s="35"/>
      <c r="N66" s="11"/>
      <c r="O66" s="19"/>
      <c r="P66" s="19"/>
    </row>
    <row r="67" spans="1:16" s="176" customFormat="1" ht="29.25" customHeight="1">
      <c r="A67" s="171"/>
      <c r="B67" s="49" t="s">
        <v>180</v>
      </c>
      <c r="C67" s="171"/>
      <c r="D67" s="194">
        <f>SUM(E67:F67)</f>
        <v>25.5</v>
      </c>
      <c r="E67" s="194">
        <f>SUM(E68:E103)</f>
        <v>25.5</v>
      </c>
      <c r="F67" s="194">
        <f>SUM(F68:F103)</f>
        <v>0</v>
      </c>
      <c r="G67" s="171"/>
      <c r="H67" s="171"/>
      <c r="I67" s="172"/>
      <c r="J67" s="172"/>
      <c r="K67" s="172"/>
      <c r="L67" s="172"/>
      <c r="M67" s="172"/>
      <c r="N67" s="172"/>
      <c r="O67" s="171"/>
      <c r="P67" s="171"/>
    </row>
    <row r="68" spans="1:17" ht="26.25" customHeight="1">
      <c r="A68" s="21">
        <v>1</v>
      </c>
      <c r="B68" s="7" t="s">
        <v>181</v>
      </c>
      <c r="C68" s="8">
        <v>20</v>
      </c>
      <c r="D68" s="9">
        <v>1</v>
      </c>
      <c r="E68" s="10">
        <v>1</v>
      </c>
      <c r="F68" s="11"/>
      <c r="G68" s="12">
        <v>4051</v>
      </c>
      <c r="H68" s="201" t="s">
        <v>182</v>
      </c>
      <c r="I68" s="9">
        <v>1</v>
      </c>
      <c r="L68" s="202" t="s">
        <v>183</v>
      </c>
      <c r="M68" s="31" t="s">
        <v>130</v>
      </c>
      <c r="P68" s="12" t="s">
        <v>109</v>
      </c>
      <c r="Q68" s="203" t="s">
        <v>184</v>
      </c>
    </row>
    <row r="69" spans="1:17" ht="13.5" customHeight="1">
      <c r="A69" s="21">
        <v>2</v>
      </c>
      <c r="B69" s="7" t="s">
        <v>153</v>
      </c>
      <c r="C69" s="8">
        <v>20</v>
      </c>
      <c r="D69" s="9">
        <v>2</v>
      </c>
      <c r="E69" s="10">
        <v>1</v>
      </c>
      <c r="F69" s="11"/>
      <c r="G69" s="12">
        <v>4051</v>
      </c>
      <c r="H69" s="201" t="s">
        <v>185</v>
      </c>
      <c r="I69" s="9">
        <v>1</v>
      </c>
      <c r="L69" s="202" t="s">
        <v>129</v>
      </c>
      <c r="M69" s="31" t="s">
        <v>130</v>
      </c>
      <c r="P69" s="12" t="s">
        <v>109</v>
      </c>
      <c r="Q69" s="199" t="s">
        <v>186</v>
      </c>
    </row>
    <row r="70" spans="1:17" ht="13.5" customHeight="1">
      <c r="A70" s="21"/>
      <c r="B70" s="7"/>
      <c r="C70" s="8"/>
      <c r="E70" s="10">
        <v>1</v>
      </c>
      <c r="F70" s="11"/>
      <c r="H70" s="204" t="s">
        <v>187</v>
      </c>
      <c r="I70" s="9">
        <v>1</v>
      </c>
      <c r="L70" s="202" t="s">
        <v>188</v>
      </c>
      <c r="M70" s="31" t="s">
        <v>130</v>
      </c>
      <c r="P70" s="12" t="s">
        <v>109</v>
      </c>
      <c r="Q70" s="199"/>
    </row>
    <row r="71" spans="1:17" ht="13.5" customHeight="1">
      <c r="A71" s="21"/>
      <c r="B71" s="7" t="s">
        <v>57</v>
      </c>
      <c r="C71" s="8">
        <v>20</v>
      </c>
      <c r="D71" s="9">
        <v>0.25</v>
      </c>
      <c r="E71" s="10">
        <v>0.25</v>
      </c>
      <c r="F71" s="11"/>
      <c r="H71" s="204" t="s">
        <v>58</v>
      </c>
      <c r="I71" s="9">
        <v>0.25</v>
      </c>
      <c r="L71" s="202" t="s">
        <v>111</v>
      </c>
      <c r="M71" s="31" t="s">
        <v>130</v>
      </c>
      <c r="Q71" s="199"/>
    </row>
    <row r="72" spans="1:17" ht="13.5" customHeight="1">
      <c r="A72" s="21"/>
      <c r="B72" s="7" t="s">
        <v>157</v>
      </c>
      <c r="C72" s="8">
        <v>20</v>
      </c>
      <c r="D72" s="9">
        <v>1</v>
      </c>
      <c r="E72" s="10">
        <v>1</v>
      </c>
      <c r="F72" s="11"/>
      <c r="H72" s="36" t="s">
        <v>202</v>
      </c>
      <c r="I72" s="9">
        <v>1</v>
      </c>
      <c r="L72" s="33" t="s">
        <v>111</v>
      </c>
      <c r="M72" s="12" t="s">
        <v>130</v>
      </c>
      <c r="Q72" s="199"/>
    </row>
    <row r="73" spans="1:17" ht="14.25" customHeight="1">
      <c r="A73" s="21">
        <v>3</v>
      </c>
      <c r="B73" s="7" t="s">
        <v>157</v>
      </c>
      <c r="C73" s="34">
        <v>19</v>
      </c>
      <c r="D73" s="9">
        <v>1</v>
      </c>
      <c r="E73" s="10">
        <v>1</v>
      </c>
      <c r="F73" s="11"/>
      <c r="G73" s="12">
        <v>3806</v>
      </c>
      <c r="H73" s="36" t="s">
        <v>189</v>
      </c>
      <c r="I73" s="9">
        <v>1</v>
      </c>
      <c r="L73" s="33" t="s">
        <v>190</v>
      </c>
      <c r="M73" s="33" t="s">
        <v>130</v>
      </c>
      <c r="P73" s="12" t="s">
        <v>109</v>
      </c>
      <c r="Q73" s="200" t="s">
        <v>191</v>
      </c>
    </row>
    <row r="74" spans="1:17" ht="14.25" customHeight="1">
      <c r="A74" s="21">
        <v>4</v>
      </c>
      <c r="B74" s="7" t="s">
        <v>161</v>
      </c>
      <c r="C74" s="8">
        <v>19</v>
      </c>
      <c r="D74" s="9">
        <v>8.25</v>
      </c>
      <c r="E74" s="10">
        <v>1</v>
      </c>
      <c r="F74" s="11"/>
      <c r="G74" s="12">
        <v>3806</v>
      </c>
      <c r="H74" s="36" t="s">
        <v>192</v>
      </c>
      <c r="I74" s="9">
        <v>1</v>
      </c>
      <c r="L74" s="33" t="s">
        <v>111</v>
      </c>
      <c r="M74" s="33" t="s">
        <v>130</v>
      </c>
      <c r="P74" s="12" t="s">
        <v>109</v>
      </c>
      <c r="Q74" s="197" t="s">
        <v>193</v>
      </c>
    </row>
    <row r="75" spans="1:17" ht="14.25" customHeight="1">
      <c r="A75" s="21"/>
      <c r="B75" s="7"/>
      <c r="C75" s="8"/>
      <c r="E75" s="10">
        <v>0.25</v>
      </c>
      <c r="F75" s="11"/>
      <c r="H75" s="36"/>
      <c r="J75" s="9">
        <v>0.25</v>
      </c>
      <c r="L75" s="33"/>
      <c r="M75" s="12"/>
      <c r="P75" s="12" t="s">
        <v>109</v>
      </c>
      <c r="Q75" s="197"/>
    </row>
    <row r="76" spans="1:17" ht="14.25" customHeight="1">
      <c r="A76" s="21"/>
      <c r="B76" s="7"/>
      <c r="C76" s="8"/>
      <c r="E76" s="10"/>
      <c r="F76" s="11"/>
      <c r="H76" s="36" t="s">
        <v>194</v>
      </c>
      <c r="L76" s="33" t="s">
        <v>111</v>
      </c>
      <c r="M76" s="33" t="s">
        <v>130</v>
      </c>
      <c r="P76" s="12" t="s">
        <v>109</v>
      </c>
      <c r="Q76" s="197"/>
    </row>
    <row r="77" spans="1:17" ht="14.25" customHeight="1">
      <c r="A77" s="21"/>
      <c r="B77" s="7"/>
      <c r="C77" s="8"/>
      <c r="E77" s="10">
        <v>1</v>
      </c>
      <c r="F77" s="11"/>
      <c r="H77" s="36" t="s">
        <v>195</v>
      </c>
      <c r="I77" s="9">
        <v>1</v>
      </c>
      <c r="L77" s="33" t="s">
        <v>111</v>
      </c>
      <c r="M77" s="33" t="s">
        <v>130</v>
      </c>
      <c r="P77" s="12" t="s">
        <v>109</v>
      </c>
      <c r="Q77" s="197"/>
    </row>
    <row r="78" spans="1:17" ht="14.25" customHeight="1">
      <c r="A78" s="21"/>
      <c r="B78" s="7"/>
      <c r="C78" s="8"/>
      <c r="E78" s="10">
        <v>1</v>
      </c>
      <c r="F78" s="11"/>
      <c r="H78" s="36" t="s">
        <v>196</v>
      </c>
      <c r="I78" s="9">
        <v>1</v>
      </c>
      <c r="L78" s="33" t="s">
        <v>111</v>
      </c>
      <c r="M78" s="33" t="s">
        <v>130</v>
      </c>
      <c r="P78" s="12" t="s">
        <v>109</v>
      </c>
      <c r="Q78" s="197"/>
    </row>
    <row r="79" spans="1:17" ht="14.25" customHeight="1">
      <c r="A79" s="21"/>
      <c r="B79" s="7"/>
      <c r="C79" s="8"/>
      <c r="E79" s="10">
        <v>1</v>
      </c>
      <c r="F79" s="11"/>
      <c r="H79" s="36" t="s">
        <v>197</v>
      </c>
      <c r="I79" s="9">
        <v>1</v>
      </c>
      <c r="L79" s="33" t="s">
        <v>111</v>
      </c>
      <c r="M79" s="33" t="s">
        <v>130</v>
      </c>
      <c r="P79" s="12" t="s">
        <v>109</v>
      </c>
      <c r="Q79" s="197"/>
    </row>
    <row r="80" spans="1:17" ht="14.25" customHeight="1">
      <c r="A80" s="21"/>
      <c r="B80" s="7"/>
      <c r="C80" s="8"/>
      <c r="E80" s="10">
        <v>1</v>
      </c>
      <c r="F80" s="11"/>
      <c r="H80" s="36" t="s">
        <v>198</v>
      </c>
      <c r="I80" s="9">
        <v>1</v>
      </c>
      <c r="L80" s="33" t="s">
        <v>199</v>
      </c>
      <c r="M80" s="33" t="s">
        <v>130</v>
      </c>
      <c r="P80" s="12" t="s">
        <v>109</v>
      </c>
      <c r="Q80" s="197"/>
    </row>
    <row r="81" spans="1:17" ht="14.25" customHeight="1">
      <c r="A81" s="21"/>
      <c r="B81" s="7"/>
      <c r="C81" s="8"/>
      <c r="E81" s="10">
        <v>1</v>
      </c>
      <c r="F81" s="11"/>
      <c r="H81" s="36" t="s">
        <v>200</v>
      </c>
      <c r="I81" s="9">
        <v>1</v>
      </c>
      <c r="L81" s="33" t="s">
        <v>201</v>
      </c>
      <c r="M81" s="33" t="s">
        <v>130</v>
      </c>
      <c r="P81" s="12" t="s">
        <v>109</v>
      </c>
      <c r="Q81" s="197"/>
    </row>
    <row r="82" spans="1:17" ht="14.25" customHeight="1">
      <c r="A82" s="21"/>
      <c r="B82" s="7"/>
      <c r="C82" s="8"/>
      <c r="E82" s="10">
        <v>0.2</v>
      </c>
      <c r="F82" s="11"/>
      <c r="H82" s="36"/>
      <c r="J82" s="9">
        <v>0.2</v>
      </c>
      <c r="L82" s="33"/>
      <c r="M82" s="12"/>
      <c r="P82" s="12" t="s">
        <v>109</v>
      </c>
      <c r="Q82" s="197"/>
    </row>
    <row r="83" spans="1:17" ht="14.25" customHeight="1">
      <c r="A83" s="21"/>
      <c r="B83" s="7"/>
      <c r="C83" s="8"/>
      <c r="E83" s="10">
        <v>1</v>
      </c>
      <c r="F83" s="11"/>
      <c r="H83" s="36" t="s">
        <v>203</v>
      </c>
      <c r="I83" s="9">
        <v>1</v>
      </c>
      <c r="L83" s="33" t="s">
        <v>111</v>
      </c>
      <c r="M83" s="33" t="s">
        <v>130</v>
      </c>
      <c r="P83" s="12" t="s">
        <v>109</v>
      </c>
      <c r="Q83" s="197"/>
    </row>
    <row r="84" spans="1:17" ht="14.25" customHeight="1">
      <c r="A84" s="21"/>
      <c r="B84" s="7"/>
      <c r="C84" s="8"/>
      <c r="E84" s="10">
        <v>0.25</v>
      </c>
      <c r="F84" s="11"/>
      <c r="H84" s="204" t="s">
        <v>204</v>
      </c>
      <c r="I84" s="9">
        <v>0.25</v>
      </c>
      <c r="L84" s="33" t="s">
        <v>205</v>
      </c>
      <c r="M84" s="33" t="s">
        <v>130</v>
      </c>
      <c r="P84" s="12" t="s">
        <v>109</v>
      </c>
      <c r="Q84" s="197"/>
    </row>
    <row r="85" spans="1:17" ht="14.25" customHeight="1">
      <c r="A85" s="21"/>
      <c r="B85" s="7"/>
      <c r="C85" s="8"/>
      <c r="E85" s="10">
        <v>0.25</v>
      </c>
      <c r="F85" s="11"/>
      <c r="H85" s="36"/>
      <c r="J85" s="9">
        <v>0.25</v>
      </c>
      <c r="L85" s="33"/>
      <c r="M85" s="12"/>
      <c r="P85" s="12" t="s">
        <v>109</v>
      </c>
      <c r="Q85" s="197"/>
    </row>
    <row r="86" spans="1:17" ht="14.25" customHeight="1">
      <c r="A86" s="21"/>
      <c r="B86" s="7"/>
      <c r="C86" s="8"/>
      <c r="E86" s="10">
        <v>0.3</v>
      </c>
      <c r="F86" s="11"/>
      <c r="H86" s="36" t="s">
        <v>207</v>
      </c>
      <c r="I86" s="9">
        <v>0.3</v>
      </c>
      <c r="L86" s="33" t="s">
        <v>190</v>
      </c>
      <c r="M86" s="12" t="s">
        <v>130</v>
      </c>
      <c r="P86" s="12" t="s">
        <v>109</v>
      </c>
      <c r="Q86" s="197"/>
    </row>
    <row r="87" spans="1:17" ht="14.25" customHeight="1">
      <c r="A87" s="21">
        <v>5</v>
      </c>
      <c r="B87" s="7" t="s">
        <v>208</v>
      </c>
      <c r="C87" s="8">
        <v>19</v>
      </c>
      <c r="D87" s="9">
        <v>1.75</v>
      </c>
      <c r="E87" s="10">
        <v>1</v>
      </c>
      <c r="F87" s="11"/>
      <c r="G87" s="12">
        <v>3806</v>
      </c>
      <c r="H87" s="36" t="s">
        <v>206</v>
      </c>
      <c r="I87" s="9">
        <v>1</v>
      </c>
      <c r="L87" s="33" t="s">
        <v>113</v>
      </c>
      <c r="M87" s="33" t="s">
        <v>130</v>
      </c>
      <c r="P87" s="12" t="s">
        <v>109</v>
      </c>
      <c r="Q87" s="38" t="s">
        <v>209</v>
      </c>
    </row>
    <row r="88" spans="1:16" ht="14.25" customHeight="1">
      <c r="A88" s="21"/>
      <c r="B88" s="7"/>
      <c r="C88" s="8"/>
      <c r="E88" s="10">
        <v>0.25</v>
      </c>
      <c r="F88" s="11"/>
      <c r="H88" s="36"/>
      <c r="J88" s="9">
        <v>0.25</v>
      </c>
      <c r="L88" s="33"/>
      <c r="M88" s="12"/>
      <c r="P88" s="12" t="s">
        <v>109</v>
      </c>
    </row>
    <row r="89" spans="1:16" ht="14.25" customHeight="1">
      <c r="A89" s="21"/>
      <c r="B89" s="7"/>
      <c r="C89" s="8"/>
      <c r="E89" s="10">
        <v>0.25</v>
      </c>
      <c r="F89" s="11"/>
      <c r="H89" s="36" t="s">
        <v>1068</v>
      </c>
      <c r="I89" s="9">
        <v>0.25</v>
      </c>
      <c r="L89" s="33" t="s">
        <v>199</v>
      </c>
      <c r="M89" s="12" t="s">
        <v>130</v>
      </c>
      <c r="P89" s="12" t="s">
        <v>109</v>
      </c>
    </row>
    <row r="90" spans="1:13" ht="14.25" customHeight="1">
      <c r="A90" s="21"/>
      <c r="B90" s="7"/>
      <c r="C90" s="8"/>
      <c r="E90" s="10">
        <v>0.25</v>
      </c>
      <c r="F90" s="11"/>
      <c r="H90" s="36"/>
      <c r="J90" s="9">
        <v>0.25</v>
      </c>
      <c r="L90" s="33"/>
      <c r="M90" s="12"/>
    </row>
    <row r="91" spans="1:17" ht="14.25" customHeight="1">
      <c r="A91" s="21">
        <v>6</v>
      </c>
      <c r="B91" s="7" t="s">
        <v>208</v>
      </c>
      <c r="C91" s="34">
        <v>17</v>
      </c>
      <c r="D91" s="9">
        <v>1.25</v>
      </c>
      <c r="E91" s="10">
        <v>1</v>
      </c>
      <c r="F91" s="11"/>
      <c r="G91" s="12">
        <v>3339</v>
      </c>
      <c r="H91" s="201" t="s">
        <v>211</v>
      </c>
      <c r="I91" s="9">
        <v>1</v>
      </c>
      <c r="L91" s="33" t="s">
        <v>113</v>
      </c>
      <c r="M91" s="33" t="s">
        <v>130</v>
      </c>
      <c r="P91" s="12" t="s">
        <v>109</v>
      </c>
      <c r="Q91" s="200" t="s">
        <v>212</v>
      </c>
    </row>
    <row r="92" spans="1:17" ht="14.25" customHeight="1">
      <c r="A92" s="21"/>
      <c r="B92" s="7"/>
      <c r="C92" s="34"/>
      <c r="E92" s="10">
        <v>0.25</v>
      </c>
      <c r="F92" s="11"/>
      <c r="H92" s="201"/>
      <c r="J92" s="9">
        <v>0.25</v>
      </c>
      <c r="M92" s="33"/>
      <c r="P92" s="12" t="s">
        <v>109</v>
      </c>
      <c r="Q92" s="200"/>
    </row>
    <row r="93" spans="1:16" ht="14.25" customHeight="1">
      <c r="A93" s="21">
        <v>7</v>
      </c>
      <c r="B93" s="7" t="s">
        <v>172</v>
      </c>
      <c r="C93" s="8">
        <v>17</v>
      </c>
      <c r="D93" s="9">
        <v>4.5</v>
      </c>
      <c r="E93" s="10">
        <v>1</v>
      </c>
      <c r="F93" s="11"/>
      <c r="G93" s="12">
        <v>3339</v>
      </c>
      <c r="H93" s="36" t="s">
        <v>213</v>
      </c>
      <c r="I93" s="9">
        <v>1</v>
      </c>
      <c r="M93" s="12" t="s">
        <v>130</v>
      </c>
      <c r="P93" s="12" t="s">
        <v>109</v>
      </c>
    </row>
    <row r="94" spans="1:16" ht="14.25" customHeight="1">
      <c r="A94" s="21"/>
      <c r="B94" s="7"/>
      <c r="C94" s="8"/>
      <c r="E94" s="10">
        <v>1</v>
      </c>
      <c r="F94" s="11"/>
      <c r="H94" s="36" t="s">
        <v>214</v>
      </c>
      <c r="I94" s="9">
        <v>1</v>
      </c>
      <c r="M94" s="12" t="s">
        <v>130</v>
      </c>
      <c r="P94" s="12" t="s">
        <v>109</v>
      </c>
    </row>
    <row r="95" spans="1:16" ht="14.25" customHeight="1">
      <c r="A95" s="21"/>
      <c r="B95" s="7"/>
      <c r="C95" s="8"/>
      <c r="E95" s="10">
        <v>0.25</v>
      </c>
      <c r="F95" s="11"/>
      <c r="H95" s="36"/>
      <c r="J95" s="9">
        <v>0.25</v>
      </c>
      <c r="M95" s="12"/>
      <c r="P95" s="12" t="s">
        <v>109</v>
      </c>
    </row>
    <row r="96" spans="1:16" ht="14.25" customHeight="1">
      <c r="A96" s="21"/>
      <c r="B96" s="7"/>
      <c r="C96" s="8"/>
      <c r="E96" s="10">
        <v>0.25</v>
      </c>
      <c r="F96" s="11"/>
      <c r="H96" s="36" t="s">
        <v>215</v>
      </c>
      <c r="I96" s="9">
        <v>0.25</v>
      </c>
      <c r="M96" s="12" t="s">
        <v>130</v>
      </c>
      <c r="P96" s="12" t="s">
        <v>109</v>
      </c>
    </row>
    <row r="97" spans="1:16" ht="14.25" customHeight="1">
      <c r="A97" s="21"/>
      <c r="B97" s="7"/>
      <c r="C97" s="8"/>
      <c r="E97" s="10">
        <v>1</v>
      </c>
      <c r="F97" s="11"/>
      <c r="H97" s="36" t="s">
        <v>216</v>
      </c>
      <c r="I97" s="9">
        <v>1</v>
      </c>
      <c r="M97" s="12" t="s">
        <v>130</v>
      </c>
      <c r="P97" s="12" t="s">
        <v>109</v>
      </c>
    </row>
    <row r="98" spans="1:16" ht="14.25" customHeight="1">
      <c r="A98" s="21"/>
      <c r="B98" s="7"/>
      <c r="C98" s="8"/>
      <c r="E98" s="10">
        <v>1</v>
      </c>
      <c r="F98" s="11"/>
      <c r="H98" s="36" t="s">
        <v>217</v>
      </c>
      <c r="I98" s="9">
        <v>1</v>
      </c>
      <c r="M98" s="12" t="s">
        <v>130</v>
      </c>
      <c r="P98" s="12" t="s">
        <v>109</v>
      </c>
    </row>
    <row r="99" spans="1:16" ht="14.25" customHeight="1">
      <c r="A99" s="21">
        <v>8</v>
      </c>
      <c r="B99" s="51" t="s">
        <v>174</v>
      </c>
      <c r="C99" s="42">
        <v>16</v>
      </c>
      <c r="D99" s="9">
        <v>0.5</v>
      </c>
      <c r="E99" s="10">
        <v>0.5</v>
      </c>
      <c r="F99" s="11"/>
      <c r="G99" s="12">
        <v>3105</v>
      </c>
      <c r="H99" s="36"/>
      <c r="J99" s="9">
        <v>0.5</v>
      </c>
      <c r="M99" s="12"/>
      <c r="P99" s="12" t="s">
        <v>109</v>
      </c>
    </row>
    <row r="100" spans="1:16" ht="14.25" customHeight="1">
      <c r="A100" s="21">
        <v>9</v>
      </c>
      <c r="B100" s="7" t="s">
        <v>176</v>
      </c>
      <c r="C100" s="8">
        <v>11</v>
      </c>
      <c r="D100" s="9">
        <v>1</v>
      </c>
      <c r="E100" s="10">
        <v>1</v>
      </c>
      <c r="F100" s="11"/>
      <c r="G100" s="12">
        <v>2193</v>
      </c>
      <c r="H100" s="12" t="s">
        <v>218</v>
      </c>
      <c r="I100" s="9">
        <v>1</v>
      </c>
      <c r="P100" s="12" t="s">
        <v>135</v>
      </c>
    </row>
    <row r="101" spans="1:16" ht="14.25" customHeight="1">
      <c r="A101" s="21">
        <v>10</v>
      </c>
      <c r="B101" s="7" t="s">
        <v>133</v>
      </c>
      <c r="C101" s="8">
        <v>10</v>
      </c>
      <c r="D101" s="9">
        <v>2</v>
      </c>
      <c r="E101" s="10">
        <v>1</v>
      </c>
      <c r="F101" s="11"/>
      <c r="G101" s="12">
        <v>2026</v>
      </c>
      <c r="H101" s="12" t="s">
        <v>219</v>
      </c>
      <c r="I101" s="9">
        <v>1</v>
      </c>
      <c r="P101" s="12" t="s">
        <v>135</v>
      </c>
    </row>
    <row r="102" spans="1:16" ht="14.25" customHeight="1">
      <c r="A102" s="21"/>
      <c r="B102" s="7"/>
      <c r="C102" s="8"/>
      <c r="E102" s="10">
        <v>1</v>
      </c>
      <c r="F102" s="11"/>
      <c r="H102" s="12" t="s">
        <v>220</v>
      </c>
      <c r="I102" s="9">
        <v>1</v>
      </c>
      <c r="P102" s="12" t="s">
        <v>135</v>
      </c>
    </row>
    <row r="103" spans="1:16" ht="14.25" customHeight="1">
      <c r="A103" s="21">
        <v>11</v>
      </c>
      <c r="B103" s="7" t="s">
        <v>140</v>
      </c>
      <c r="C103" s="8">
        <v>9</v>
      </c>
      <c r="D103" s="9">
        <v>1</v>
      </c>
      <c r="E103" s="10">
        <v>1</v>
      </c>
      <c r="F103" s="11"/>
      <c r="G103" s="12">
        <v>1925</v>
      </c>
      <c r="H103" s="12" t="s">
        <v>221</v>
      </c>
      <c r="I103" s="9">
        <v>1</v>
      </c>
      <c r="P103" s="12" t="s">
        <v>135</v>
      </c>
    </row>
    <row r="104" spans="1:16" ht="14.25" customHeight="1">
      <c r="A104" s="278" t="s">
        <v>147</v>
      </c>
      <c r="B104" s="278"/>
      <c r="C104" s="20"/>
      <c r="D104" s="11">
        <f>SUM(D68:D103)</f>
        <v>25.5</v>
      </c>
      <c r="E104" s="11"/>
      <c r="F104" s="11"/>
      <c r="G104" s="19"/>
      <c r="H104" s="19"/>
      <c r="I104" s="11"/>
      <c r="J104" s="11"/>
      <c r="K104" s="11"/>
      <c r="L104" s="11"/>
      <c r="M104" s="11"/>
      <c r="N104" s="11"/>
      <c r="O104" s="19"/>
      <c r="P104" s="19"/>
    </row>
    <row r="105" spans="1:16" ht="31.5" customHeight="1">
      <c r="A105" s="205"/>
      <c r="B105" s="49" t="s">
        <v>222</v>
      </c>
      <c r="C105" s="205"/>
      <c r="D105" s="206">
        <f>SUM(E105:F105)</f>
        <v>16.45</v>
      </c>
      <c r="E105" s="206">
        <f>SUM(E106:E130)</f>
        <v>16.45</v>
      </c>
      <c r="F105" s="206">
        <f>SUM(F106:F130)</f>
        <v>0</v>
      </c>
      <c r="G105" s="205"/>
      <c r="H105" s="205"/>
      <c r="I105" s="207"/>
      <c r="J105" s="207"/>
      <c r="K105" s="207"/>
      <c r="L105" s="207"/>
      <c r="M105" s="207"/>
      <c r="N105" s="207"/>
      <c r="O105" s="205"/>
      <c r="P105" s="205"/>
    </row>
    <row r="106" spans="1:17" ht="27" customHeight="1">
      <c r="A106" s="21">
        <v>1</v>
      </c>
      <c r="B106" s="7" t="s">
        <v>223</v>
      </c>
      <c r="C106" s="8">
        <v>20</v>
      </c>
      <c r="D106" s="9">
        <v>1</v>
      </c>
      <c r="E106" s="10">
        <v>1</v>
      </c>
      <c r="F106" s="11"/>
      <c r="G106" s="12">
        <v>4051</v>
      </c>
      <c r="H106" s="12" t="s">
        <v>224</v>
      </c>
      <c r="I106" s="9">
        <v>1</v>
      </c>
      <c r="L106" s="36" t="s">
        <v>225</v>
      </c>
      <c r="M106" s="12" t="s">
        <v>130</v>
      </c>
      <c r="P106" s="12" t="s">
        <v>109</v>
      </c>
      <c r="Q106" s="203" t="s">
        <v>226</v>
      </c>
    </row>
    <row r="107" spans="1:17" ht="14.25" customHeight="1">
      <c r="A107" s="21">
        <v>2</v>
      </c>
      <c r="B107" s="7" t="s">
        <v>157</v>
      </c>
      <c r="C107" s="8">
        <v>20</v>
      </c>
      <c r="D107" s="9">
        <v>2</v>
      </c>
      <c r="E107" s="10">
        <v>1</v>
      </c>
      <c r="F107" s="11"/>
      <c r="G107" s="12">
        <v>4051</v>
      </c>
      <c r="H107" s="12" t="s">
        <v>227</v>
      </c>
      <c r="I107" s="9">
        <v>1</v>
      </c>
      <c r="L107" s="36" t="s">
        <v>228</v>
      </c>
      <c r="M107" s="12" t="s">
        <v>130</v>
      </c>
      <c r="P107" s="12" t="s">
        <v>109</v>
      </c>
      <c r="Q107" s="38" t="s">
        <v>229</v>
      </c>
    </row>
    <row r="108" spans="1:16" ht="14.25" customHeight="1">
      <c r="A108" s="21"/>
      <c r="B108" s="7"/>
      <c r="C108" s="8"/>
      <c r="E108" s="10">
        <v>1</v>
      </c>
      <c r="F108" s="11"/>
      <c r="H108" s="12" t="s">
        <v>60</v>
      </c>
      <c r="I108" s="9">
        <v>1</v>
      </c>
      <c r="L108" s="36" t="s">
        <v>230</v>
      </c>
      <c r="M108" s="12" t="s">
        <v>130</v>
      </c>
      <c r="P108" s="12" t="s">
        <v>109</v>
      </c>
    </row>
    <row r="109" spans="1:16" ht="14.25" customHeight="1">
      <c r="A109" s="21">
        <v>3</v>
      </c>
      <c r="B109" s="7" t="s">
        <v>161</v>
      </c>
      <c r="C109" s="8">
        <v>19</v>
      </c>
      <c r="D109" s="9">
        <v>5</v>
      </c>
      <c r="E109" s="10">
        <v>0.75</v>
      </c>
      <c r="F109" s="11"/>
      <c r="G109" s="12">
        <v>3806</v>
      </c>
      <c r="H109" s="12" t="s">
        <v>231</v>
      </c>
      <c r="I109" s="9">
        <v>0.75</v>
      </c>
      <c r="L109" s="36" t="s">
        <v>230</v>
      </c>
      <c r="M109" s="12" t="s">
        <v>130</v>
      </c>
      <c r="P109" s="12" t="s">
        <v>109</v>
      </c>
    </row>
    <row r="110" spans="1:16" ht="14.25" customHeight="1">
      <c r="A110" s="21"/>
      <c r="B110" s="7"/>
      <c r="C110" s="8"/>
      <c r="E110" s="10">
        <v>1</v>
      </c>
      <c r="F110" s="11"/>
      <c r="H110" s="12" t="s">
        <v>232</v>
      </c>
      <c r="I110" s="9">
        <v>1</v>
      </c>
      <c r="L110" s="36" t="s">
        <v>230</v>
      </c>
      <c r="M110" s="12" t="s">
        <v>130</v>
      </c>
      <c r="P110" s="12" t="s">
        <v>109</v>
      </c>
    </row>
    <row r="111" spans="1:16" ht="14.25" customHeight="1">
      <c r="A111" s="21"/>
      <c r="B111" s="7"/>
      <c r="C111" s="8"/>
      <c r="E111" s="10">
        <v>1</v>
      </c>
      <c r="F111" s="11"/>
      <c r="H111" s="12" t="s">
        <v>233</v>
      </c>
      <c r="I111" s="9">
        <v>1</v>
      </c>
      <c r="L111" s="36" t="s">
        <v>230</v>
      </c>
      <c r="M111" s="12" t="s">
        <v>130</v>
      </c>
      <c r="P111" s="12" t="s">
        <v>109</v>
      </c>
    </row>
    <row r="112" spans="1:16" ht="14.25" customHeight="1">
      <c r="A112" s="21"/>
      <c r="B112" s="7"/>
      <c r="C112" s="8"/>
      <c r="E112" s="10">
        <v>0.75</v>
      </c>
      <c r="F112" s="11"/>
      <c r="H112" s="12" t="s">
        <v>234</v>
      </c>
      <c r="I112" s="9">
        <v>0.75</v>
      </c>
      <c r="L112" s="36" t="s">
        <v>230</v>
      </c>
      <c r="M112" s="12" t="s">
        <v>130</v>
      </c>
      <c r="P112" s="12" t="s">
        <v>109</v>
      </c>
    </row>
    <row r="113" spans="1:16" ht="14.25" customHeight="1">
      <c r="A113" s="21"/>
      <c r="B113" s="7"/>
      <c r="C113" s="8"/>
      <c r="E113" s="10">
        <v>0.75</v>
      </c>
      <c r="F113" s="11"/>
      <c r="H113" s="52" t="s">
        <v>240</v>
      </c>
      <c r="I113" s="9">
        <v>0.75</v>
      </c>
      <c r="L113" s="36" t="s">
        <v>230</v>
      </c>
      <c r="M113" s="12" t="s">
        <v>130</v>
      </c>
      <c r="P113" s="12" t="s">
        <v>109</v>
      </c>
    </row>
    <row r="114" spans="1:16" ht="14.25" customHeight="1">
      <c r="A114" s="21"/>
      <c r="B114" s="7"/>
      <c r="C114" s="8"/>
      <c r="E114" s="10">
        <v>0.75</v>
      </c>
      <c r="F114" s="11"/>
      <c r="H114" s="12" t="s">
        <v>241</v>
      </c>
      <c r="I114" s="9">
        <v>0.75</v>
      </c>
      <c r="L114" s="36" t="s">
        <v>230</v>
      </c>
      <c r="M114" s="12" t="s">
        <v>130</v>
      </c>
      <c r="P114" s="12" t="s">
        <v>109</v>
      </c>
    </row>
    <row r="115" spans="1:17" ht="14.25" customHeight="1">
      <c r="A115" s="21">
        <v>4</v>
      </c>
      <c r="B115" s="7" t="s">
        <v>208</v>
      </c>
      <c r="C115" s="8">
        <v>19</v>
      </c>
      <c r="D115" s="9">
        <v>1</v>
      </c>
      <c r="E115" s="10">
        <v>1</v>
      </c>
      <c r="F115" s="11"/>
      <c r="G115" s="12">
        <v>3806</v>
      </c>
      <c r="H115" s="12" t="s">
        <v>242</v>
      </c>
      <c r="I115" s="9">
        <v>1</v>
      </c>
      <c r="L115" s="36" t="s">
        <v>113</v>
      </c>
      <c r="M115" s="12" t="s">
        <v>130</v>
      </c>
      <c r="P115" s="12" t="s">
        <v>109</v>
      </c>
      <c r="Q115" s="38" t="s">
        <v>243</v>
      </c>
    </row>
    <row r="116" spans="1:17" ht="14.25" customHeight="1">
      <c r="A116" s="21">
        <v>5</v>
      </c>
      <c r="B116" s="7" t="s">
        <v>208</v>
      </c>
      <c r="C116" s="34">
        <v>17</v>
      </c>
      <c r="D116" s="9">
        <v>1.2</v>
      </c>
      <c r="E116" s="10">
        <v>1</v>
      </c>
      <c r="F116" s="11"/>
      <c r="G116" s="12">
        <v>3339</v>
      </c>
      <c r="H116" s="12" t="s">
        <v>244</v>
      </c>
      <c r="I116" s="9">
        <v>1</v>
      </c>
      <c r="L116" s="36" t="s">
        <v>111</v>
      </c>
      <c r="M116" s="12" t="s">
        <v>130</v>
      </c>
      <c r="P116" s="12" t="s">
        <v>109</v>
      </c>
      <c r="Q116" s="200" t="s">
        <v>245</v>
      </c>
    </row>
    <row r="117" spans="1:17" ht="14.25" customHeight="1">
      <c r="A117" s="21"/>
      <c r="B117" s="7"/>
      <c r="C117" s="34"/>
      <c r="E117" s="10">
        <v>0.2</v>
      </c>
      <c r="F117" s="11"/>
      <c r="J117" s="9">
        <v>0.2</v>
      </c>
      <c r="L117" s="36"/>
      <c r="M117" s="12"/>
      <c r="P117" s="12" t="s">
        <v>109</v>
      </c>
      <c r="Q117" s="200"/>
    </row>
    <row r="118" spans="1:16" ht="14.25" customHeight="1">
      <c r="A118" s="21">
        <v>6</v>
      </c>
      <c r="B118" s="7" t="s">
        <v>172</v>
      </c>
      <c r="C118" s="8">
        <v>17</v>
      </c>
      <c r="D118" s="9">
        <v>1.75</v>
      </c>
      <c r="E118" s="10">
        <v>0.75</v>
      </c>
      <c r="F118" s="11"/>
      <c r="G118" s="12">
        <v>3339</v>
      </c>
      <c r="H118" s="12" t="s">
        <v>59</v>
      </c>
      <c r="I118" s="9">
        <v>0.75</v>
      </c>
      <c r="M118" s="12" t="s">
        <v>130</v>
      </c>
      <c r="P118" s="12" t="s">
        <v>109</v>
      </c>
    </row>
    <row r="119" spans="1:16" ht="14.25" customHeight="1">
      <c r="A119" s="21"/>
      <c r="B119" s="7"/>
      <c r="C119" s="8"/>
      <c r="E119" s="10">
        <v>0.75</v>
      </c>
      <c r="F119" s="11"/>
      <c r="H119" s="12" t="s">
        <v>246</v>
      </c>
      <c r="I119" s="9">
        <v>0.75</v>
      </c>
      <c r="M119" s="12" t="s">
        <v>130</v>
      </c>
      <c r="P119" s="12" t="s">
        <v>109</v>
      </c>
    </row>
    <row r="120" spans="1:16" ht="14.25" customHeight="1">
      <c r="A120" s="21"/>
      <c r="B120" s="7"/>
      <c r="C120" s="8"/>
      <c r="E120" s="10">
        <v>0.25</v>
      </c>
      <c r="F120" s="11"/>
      <c r="H120" s="12" t="s">
        <v>247</v>
      </c>
      <c r="I120" s="9">
        <v>0.25</v>
      </c>
      <c r="M120" s="12" t="s">
        <v>130</v>
      </c>
      <c r="P120" s="12" t="s">
        <v>109</v>
      </c>
    </row>
    <row r="121" spans="1:16" ht="14.25" customHeight="1">
      <c r="A121" s="21">
        <v>7</v>
      </c>
      <c r="B121" s="51" t="s">
        <v>172</v>
      </c>
      <c r="C121" s="42">
        <v>17</v>
      </c>
      <c r="D121" s="9">
        <v>1.5</v>
      </c>
      <c r="E121" s="10">
        <v>0.5</v>
      </c>
      <c r="F121" s="11"/>
      <c r="G121" s="12">
        <v>3105</v>
      </c>
      <c r="H121" s="12" t="s">
        <v>248</v>
      </c>
      <c r="I121" s="9">
        <v>0.5</v>
      </c>
      <c r="M121" s="12" t="s">
        <v>130</v>
      </c>
      <c r="P121" s="12" t="s">
        <v>109</v>
      </c>
    </row>
    <row r="122" spans="1:16" ht="14.25" customHeight="1">
      <c r="A122" s="21"/>
      <c r="B122" s="51"/>
      <c r="E122" s="10">
        <v>1</v>
      </c>
      <c r="F122" s="11"/>
      <c r="H122" s="12" t="s">
        <v>249</v>
      </c>
      <c r="M122" s="12"/>
      <c r="N122" s="9" t="s">
        <v>252</v>
      </c>
      <c r="P122" s="12" t="s">
        <v>109</v>
      </c>
    </row>
    <row r="123" spans="1:14" ht="14.25" customHeight="1">
      <c r="A123" s="21"/>
      <c r="B123" s="51"/>
      <c r="E123" s="10"/>
      <c r="F123" s="11"/>
      <c r="H123" s="12" t="s">
        <v>59</v>
      </c>
      <c r="I123" s="9">
        <v>0.5</v>
      </c>
      <c r="M123" s="12" t="s">
        <v>117</v>
      </c>
      <c r="N123" s="9" t="s">
        <v>255</v>
      </c>
    </row>
    <row r="124" spans="1:16" ht="14.25" customHeight="1">
      <c r="A124" s="21"/>
      <c r="B124" s="51"/>
      <c r="E124" s="10"/>
      <c r="F124" s="11"/>
      <c r="H124" s="12" t="s">
        <v>250</v>
      </c>
      <c r="I124" s="9">
        <v>0.5</v>
      </c>
      <c r="M124" s="12" t="s">
        <v>130</v>
      </c>
      <c r="N124" s="9" t="s">
        <v>255</v>
      </c>
      <c r="P124" s="12" t="s">
        <v>109</v>
      </c>
    </row>
    <row r="125" spans="1:16" ht="14.25" customHeight="1">
      <c r="A125" s="21">
        <v>8</v>
      </c>
      <c r="B125" s="7" t="s">
        <v>176</v>
      </c>
      <c r="C125" s="8">
        <v>11</v>
      </c>
      <c r="D125" s="9">
        <v>1</v>
      </c>
      <c r="E125" s="10">
        <v>1</v>
      </c>
      <c r="F125" s="11"/>
      <c r="G125" s="12">
        <v>2193</v>
      </c>
      <c r="H125" s="12" t="s">
        <v>251</v>
      </c>
      <c r="J125" s="162"/>
      <c r="N125" s="9" t="s">
        <v>252</v>
      </c>
      <c r="O125" s="37">
        <v>42890</v>
      </c>
      <c r="P125" s="12" t="s">
        <v>135</v>
      </c>
    </row>
    <row r="126" spans="1:16" ht="14.25" customHeight="1">
      <c r="A126" s="21"/>
      <c r="B126" s="7"/>
      <c r="C126" s="8"/>
      <c r="E126" s="10"/>
      <c r="F126" s="11"/>
      <c r="H126" s="12" t="s">
        <v>253</v>
      </c>
      <c r="N126" s="9" t="s">
        <v>252</v>
      </c>
      <c r="O126" s="37">
        <v>42889</v>
      </c>
      <c r="P126" s="12" t="s">
        <v>135</v>
      </c>
    </row>
    <row r="127" spans="1:16" ht="14.25" customHeight="1">
      <c r="A127" s="21"/>
      <c r="B127" s="7"/>
      <c r="C127" s="8"/>
      <c r="E127" s="10"/>
      <c r="F127" s="11"/>
      <c r="H127" s="12" t="s">
        <v>254</v>
      </c>
      <c r="N127" s="9" t="s">
        <v>252</v>
      </c>
      <c r="O127" s="37">
        <v>42991</v>
      </c>
      <c r="P127" s="12" t="s">
        <v>135</v>
      </c>
    </row>
    <row r="128" spans="1:16" ht="14.25" customHeight="1">
      <c r="A128" s="21"/>
      <c r="B128" s="7"/>
      <c r="C128" s="8"/>
      <c r="E128" s="10"/>
      <c r="F128" s="11"/>
      <c r="H128" s="12" t="s">
        <v>256</v>
      </c>
      <c r="I128" s="9">
        <v>1</v>
      </c>
      <c r="N128" s="9" t="s">
        <v>255</v>
      </c>
      <c r="O128" s="37"/>
      <c r="P128" s="12" t="s">
        <v>135</v>
      </c>
    </row>
    <row r="129" spans="1:16" ht="14.25" customHeight="1">
      <c r="A129" s="21">
        <v>9</v>
      </c>
      <c r="B129" s="7" t="s">
        <v>133</v>
      </c>
      <c r="C129" s="8">
        <v>10</v>
      </c>
      <c r="D129" s="9">
        <v>2</v>
      </c>
      <c r="E129" s="10">
        <v>1</v>
      </c>
      <c r="F129" s="11"/>
      <c r="G129" s="12">
        <v>2026</v>
      </c>
      <c r="H129" s="12" t="s">
        <v>257</v>
      </c>
      <c r="I129" s="9">
        <v>1</v>
      </c>
      <c r="P129" s="12" t="s">
        <v>135</v>
      </c>
    </row>
    <row r="130" spans="1:16" ht="14.25" customHeight="1">
      <c r="A130" s="21"/>
      <c r="B130" s="7"/>
      <c r="C130" s="8"/>
      <c r="E130" s="10">
        <v>1</v>
      </c>
      <c r="F130" s="11"/>
      <c r="H130" s="12" t="s">
        <v>258</v>
      </c>
      <c r="I130" s="9">
        <v>1</v>
      </c>
      <c r="P130" s="12" t="s">
        <v>135</v>
      </c>
    </row>
    <row r="131" spans="1:16" ht="14.25" customHeight="1">
      <c r="A131" s="278" t="s">
        <v>147</v>
      </c>
      <c r="B131" s="278"/>
      <c r="C131" s="20"/>
      <c r="D131" s="11">
        <f>SUM(D106:D129)</f>
        <v>16.45</v>
      </c>
      <c r="E131" s="11"/>
      <c r="F131" s="11"/>
      <c r="G131" s="19"/>
      <c r="H131" s="19"/>
      <c r="I131" s="11"/>
      <c r="J131" s="11"/>
      <c r="K131" s="11"/>
      <c r="L131" s="11"/>
      <c r="M131" s="11"/>
      <c r="N131" s="11"/>
      <c r="O131" s="19"/>
      <c r="P131" s="19"/>
    </row>
    <row r="132" spans="1:16" ht="17.25" customHeight="1">
      <c r="A132" s="205"/>
      <c r="B132" s="208" t="s">
        <v>259</v>
      </c>
      <c r="C132" s="205"/>
      <c r="D132" s="206">
        <f>SUM(E132:F132)</f>
        <v>26.4</v>
      </c>
      <c r="E132" s="206">
        <f>SUM(E133:E166)</f>
        <v>26.4</v>
      </c>
      <c r="F132" s="206">
        <f>SUM(F133:F166)</f>
        <v>0</v>
      </c>
      <c r="G132" s="205"/>
      <c r="H132" s="205"/>
      <c r="I132" s="207"/>
      <c r="J132" s="207"/>
      <c r="K132" s="207"/>
      <c r="L132" s="207"/>
      <c r="M132" s="207"/>
      <c r="N132" s="207"/>
      <c r="O132" s="205"/>
      <c r="P132" s="205"/>
    </row>
    <row r="133" spans="1:17" ht="14.25" customHeight="1">
      <c r="A133" s="21">
        <v>1</v>
      </c>
      <c r="B133" s="7" t="s">
        <v>149</v>
      </c>
      <c r="C133" s="8">
        <v>21</v>
      </c>
      <c r="D133" s="9">
        <v>1</v>
      </c>
      <c r="E133" s="10">
        <v>1</v>
      </c>
      <c r="F133" s="11"/>
      <c r="G133" s="12">
        <v>4285</v>
      </c>
      <c r="H133" s="12" t="s">
        <v>260</v>
      </c>
      <c r="I133" s="9">
        <v>1</v>
      </c>
      <c r="L133" s="36" t="s">
        <v>261</v>
      </c>
      <c r="M133" s="12" t="s">
        <v>130</v>
      </c>
      <c r="P133" s="12" t="s">
        <v>109</v>
      </c>
      <c r="Q133" s="199" t="s">
        <v>262</v>
      </c>
    </row>
    <row r="134" spans="1:17" ht="14.25" customHeight="1">
      <c r="A134" s="21">
        <v>2</v>
      </c>
      <c r="B134" s="7" t="s">
        <v>153</v>
      </c>
      <c r="C134" s="8">
        <v>20</v>
      </c>
      <c r="D134" s="9">
        <v>0.5</v>
      </c>
      <c r="E134" s="10">
        <v>0.5</v>
      </c>
      <c r="F134" s="11"/>
      <c r="G134" s="12">
        <v>4051</v>
      </c>
      <c r="J134" s="9">
        <v>0.5</v>
      </c>
      <c r="L134" s="36"/>
      <c r="M134" s="12"/>
      <c r="P134" s="12" t="s">
        <v>109</v>
      </c>
      <c r="Q134" s="199" t="s">
        <v>263</v>
      </c>
    </row>
    <row r="135" spans="1:17" ht="14.25" customHeight="1">
      <c r="A135" s="21">
        <v>3</v>
      </c>
      <c r="B135" s="7" t="s">
        <v>153</v>
      </c>
      <c r="C135" s="8">
        <v>20</v>
      </c>
      <c r="D135" s="9">
        <v>1.25</v>
      </c>
      <c r="E135" s="10">
        <v>1</v>
      </c>
      <c r="F135" s="11"/>
      <c r="G135" s="12">
        <v>4051</v>
      </c>
      <c r="H135" s="12" t="s">
        <v>264</v>
      </c>
      <c r="I135" s="9">
        <v>1</v>
      </c>
      <c r="L135" s="36" t="s">
        <v>261</v>
      </c>
      <c r="M135" s="12" t="s">
        <v>130</v>
      </c>
      <c r="P135" s="12" t="s">
        <v>109</v>
      </c>
      <c r="Q135" s="199" t="s">
        <v>265</v>
      </c>
    </row>
    <row r="136" spans="1:17" ht="14.25" customHeight="1">
      <c r="A136" s="21"/>
      <c r="B136" s="7"/>
      <c r="C136" s="8"/>
      <c r="E136" s="10">
        <v>0.25</v>
      </c>
      <c r="F136" s="11"/>
      <c r="J136" s="9">
        <v>0.25</v>
      </c>
      <c r="L136" s="36"/>
      <c r="M136" s="12"/>
      <c r="P136" s="12" t="s">
        <v>109</v>
      </c>
      <c r="Q136" s="199"/>
    </row>
    <row r="137" spans="1:17" ht="14.25" customHeight="1">
      <c r="A137" s="21">
        <v>4</v>
      </c>
      <c r="B137" s="7" t="s">
        <v>157</v>
      </c>
      <c r="C137" s="8">
        <v>20</v>
      </c>
      <c r="D137" s="9">
        <v>0.5</v>
      </c>
      <c r="E137" s="10">
        <v>0.5</v>
      </c>
      <c r="F137" s="11"/>
      <c r="G137" s="12">
        <v>4051</v>
      </c>
      <c r="J137" s="9">
        <v>0.5</v>
      </c>
      <c r="L137" s="36"/>
      <c r="M137" s="12"/>
      <c r="P137" s="12" t="s">
        <v>109</v>
      </c>
      <c r="Q137" s="38" t="s">
        <v>266</v>
      </c>
    </row>
    <row r="138" spans="1:17" ht="14.25" customHeight="1">
      <c r="A138" s="21">
        <v>5</v>
      </c>
      <c r="B138" s="7" t="s">
        <v>157</v>
      </c>
      <c r="C138" s="34">
        <v>19</v>
      </c>
      <c r="D138" s="9">
        <v>1</v>
      </c>
      <c r="E138" s="10">
        <v>1</v>
      </c>
      <c r="F138" s="11"/>
      <c r="G138" s="12">
        <v>3806</v>
      </c>
      <c r="H138" s="12" t="s">
        <v>267</v>
      </c>
      <c r="I138" s="9">
        <v>1</v>
      </c>
      <c r="L138" s="36" t="s">
        <v>268</v>
      </c>
      <c r="M138" s="12" t="s">
        <v>130</v>
      </c>
      <c r="P138" s="12" t="s">
        <v>109</v>
      </c>
      <c r="Q138" s="200" t="s">
        <v>269</v>
      </c>
    </row>
    <row r="139" spans="1:16" ht="14.25" customHeight="1">
      <c r="A139" s="21">
        <v>6</v>
      </c>
      <c r="B139" s="7" t="s">
        <v>161</v>
      </c>
      <c r="C139" s="8">
        <v>19</v>
      </c>
      <c r="D139" s="9">
        <v>8.25</v>
      </c>
      <c r="E139" s="10">
        <v>0.5</v>
      </c>
      <c r="F139" s="11"/>
      <c r="G139" s="12">
        <v>3806</v>
      </c>
      <c r="J139" s="9">
        <v>0.5</v>
      </c>
      <c r="L139" s="36"/>
      <c r="M139" s="12"/>
      <c r="P139" s="12" t="s">
        <v>109</v>
      </c>
    </row>
    <row r="140" spans="1:16" ht="14.25" customHeight="1">
      <c r="A140" s="21"/>
      <c r="B140" s="7"/>
      <c r="C140" s="8"/>
      <c r="E140" s="10">
        <v>1</v>
      </c>
      <c r="F140" s="11"/>
      <c r="H140" s="12" t="s">
        <v>270</v>
      </c>
      <c r="I140" s="9">
        <v>1</v>
      </c>
      <c r="L140" s="36" t="s">
        <v>230</v>
      </c>
      <c r="M140" s="12" t="s">
        <v>130</v>
      </c>
      <c r="P140" s="12" t="s">
        <v>109</v>
      </c>
    </row>
    <row r="141" spans="1:16" ht="14.25" customHeight="1">
      <c r="A141" s="21"/>
      <c r="B141" s="7"/>
      <c r="C141" s="8"/>
      <c r="E141" s="10">
        <v>1</v>
      </c>
      <c r="F141" s="11"/>
      <c r="H141" s="12" t="s">
        <v>271</v>
      </c>
      <c r="I141" s="9">
        <v>1</v>
      </c>
      <c r="L141" s="36" t="s">
        <v>230</v>
      </c>
      <c r="M141" s="12" t="s">
        <v>130</v>
      </c>
      <c r="P141" s="12" t="s">
        <v>109</v>
      </c>
    </row>
    <row r="142" spans="1:16" ht="14.25" customHeight="1">
      <c r="A142" s="21"/>
      <c r="B142" s="7"/>
      <c r="C142" s="8"/>
      <c r="E142" s="10">
        <v>0.75</v>
      </c>
      <c r="F142" s="11"/>
      <c r="H142" s="12" t="s">
        <v>272</v>
      </c>
      <c r="I142" s="9">
        <v>0.75</v>
      </c>
      <c r="L142" s="36" t="s">
        <v>230</v>
      </c>
      <c r="M142" s="12" t="s">
        <v>130</v>
      </c>
      <c r="P142" s="12" t="s">
        <v>109</v>
      </c>
    </row>
    <row r="143" spans="1:16" ht="14.25" customHeight="1">
      <c r="A143" s="21"/>
      <c r="B143" s="7"/>
      <c r="C143" s="8"/>
      <c r="E143" s="10">
        <v>1</v>
      </c>
      <c r="F143" s="11"/>
      <c r="H143" s="12" t="s">
        <v>273</v>
      </c>
      <c r="I143" s="9">
        <v>1</v>
      </c>
      <c r="L143" s="36" t="s">
        <v>230</v>
      </c>
      <c r="M143" s="12" t="s">
        <v>130</v>
      </c>
      <c r="P143" s="12" t="s">
        <v>109</v>
      </c>
    </row>
    <row r="144" spans="1:16" ht="14.25" customHeight="1">
      <c r="A144" s="21"/>
      <c r="B144" s="7"/>
      <c r="C144" s="8"/>
      <c r="E144" s="10">
        <v>1</v>
      </c>
      <c r="F144" s="11"/>
      <c r="H144" s="12" t="s">
        <v>274</v>
      </c>
      <c r="I144" s="9">
        <v>1</v>
      </c>
      <c r="L144" s="36" t="s">
        <v>230</v>
      </c>
      <c r="M144" s="12" t="s">
        <v>130</v>
      </c>
      <c r="P144" s="12" t="s">
        <v>109</v>
      </c>
    </row>
    <row r="145" spans="1:16" ht="14.25" customHeight="1">
      <c r="A145" s="21"/>
      <c r="B145" s="7"/>
      <c r="C145" s="8"/>
      <c r="E145" s="10">
        <v>1</v>
      </c>
      <c r="F145" s="11"/>
      <c r="H145" s="12" t="s">
        <v>90</v>
      </c>
      <c r="I145" s="9">
        <v>1</v>
      </c>
      <c r="L145" s="36" t="s">
        <v>230</v>
      </c>
      <c r="M145" s="12" t="s">
        <v>130</v>
      </c>
      <c r="P145" s="12" t="s">
        <v>109</v>
      </c>
    </row>
    <row r="146" spans="1:16" ht="14.25" customHeight="1">
      <c r="A146" s="21"/>
      <c r="B146" s="7"/>
      <c r="C146" s="8"/>
      <c r="E146" s="10">
        <v>1</v>
      </c>
      <c r="F146" s="11"/>
      <c r="H146" s="12" t="s">
        <v>275</v>
      </c>
      <c r="I146" s="9">
        <v>1</v>
      </c>
      <c r="L146" s="36" t="s">
        <v>230</v>
      </c>
      <c r="M146" s="12" t="s">
        <v>130</v>
      </c>
      <c r="P146" s="12" t="s">
        <v>109</v>
      </c>
    </row>
    <row r="147" spans="1:16" ht="14.25" customHeight="1">
      <c r="A147" s="21"/>
      <c r="B147" s="7"/>
      <c r="C147" s="8"/>
      <c r="E147" s="10">
        <v>1</v>
      </c>
      <c r="F147" s="11"/>
      <c r="H147" s="12" t="s">
        <v>276</v>
      </c>
      <c r="I147" s="9">
        <v>1</v>
      </c>
      <c r="L147" s="36" t="s">
        <v>230</v>
      </c>
      <c r="M147" s="12" t="s">
        <v>130</v>
      </c>
      <c r="P147" s="12" t="s">
        <v>109</v>
      </c>
    </row>
    <row r="148" spans="1:16" ht="14.25" customHeight="1">
      <c r="A148" s="21">
        <v>7</v>
      </c>
      <c r="B148" s="7" t="s">
        <v>208</v>
      </c>
      <c r="C148" s="8">
        <v>19</v>
      </c>
      <c r="D148" s="9">
        <v>2.65</v>
      </c>
      <c r="E148" s="10">
        <v>0.4</v>
      </c>
      <c r="F148" s="11"/>
      <c r="G148" s="12">
        <v>3806</v>
      </c>
      <c r="J148" s="9">
        <v>0.4</v>
      </c>
      <c r="L148" s="36"/>
      <c r="M148" s="12"/>
      <c r="P148" s="12" t="s">
        <v>109</v>
      </c>
    </row>
    <row r="149" spans="1:16" ht="14.25" customHeight="1">
      <c r="A149" s="21"/>
      <c r="B149" s="7"/>
      <c r="C149" s="8"/>
      <c r="E149" s="10">
        <v>1</v>
      </c>
      <c r="F149" s="11"/>
      <c r="H149" s="12" t="s">
        <v>277</v>
      </c>
      <c r="I149" s="9">
        <v>1</v>
      </c>
      <c r="L149" s="36" t="s">
        <v>111</v>
      </c>
      <c r="M149" s="12" t="s">
        <v>130</v>
      </c>
      <c r="P149" s="12" t="s">
        <v>109</v>
      </c>
    </row>
    <row r="150" spans="1:16" ht="14.25" customHeight="1">
      <c r="A150" s="21"/>
      <c r="B150" s="7"/>
      <c r="C150" s="8"/>
      <c r="E150" s="10">
        <v>0.75</v>
      </c>
      <c r="F150" s="11"/>
      <c r="H150" s="12" t="s">
        <v>278</v>
      </c>
      <c r="I150" s="9">
        <v>0.75</v>
      </c>
      <c r="L150" s="36" t="s">
        <v>113</v>
      </c>
      <c r="M150" s="12" t="s">
        <v>130</v>
      </c>
      <c r="P150" s="12" t="s">
        <v>109</v>
      </c>
    </row>
    <row r="151" spans="1:16" ht="14.25" customHeight="1">
      <c r="A151" s="21"/>
      <c r="B151" s="7"/>
      <c r="C151" s="8"/>
      <c r="E151" s="10">
        <v>0.25</v>
      </c>
      <c r="F151" s="11"/>
      <c r="J151" s="9">
        <v>0.25</v>
      </c>
      <c r="L151" s="36"/>
      <c r="M151" s="12"/>
      <c r="P151" s="12" t="s">
        <v>109</v>
      </c>
    </row>
    <row r="152" spans="1:13" ht="14.25" customHeight="1">
      <c r="A152" s="21"/>
      <c r="B152" s="7"/>
      <c r="C152" s="8"/>
      <c r="E152" s="10">
        <v>0.25</v>
      </c>
      <c r="F152" s="11"/>
      <c r="H152" s="12" t="s">
        <v>62</v>
      </c>
      <c r="I152" s="9">
        <v>0.25</v>
      </c>
      <c r="L152" s="36"/>
      <c r="M152" s="12" t="s">
        <v>130</v>
      </c>
    </row>
    <row r="153" spans="1:17" ht="14.25" customHeight="1">
      <c r="A153" s="21">
        <v>8</v>
      </c>
      <c r="B153" s="7" t="s">
        <v>208</v>
      </c>
      <c r="C153" s="34">
        <v>17</v>
      </c>
      <c r="D153" s="9">
        <v>0.5</v>
      </c>
      <c r="E153" s="10">
        <v>0.5</v>
      </c>
      <c r="F153" s="11"/>
      <c r="G153" s="12">
        <v>3339</v>
      </c>
      <c r="H153" s="12" t="s">
        <v>279</v>
      </c>
      <c r="I153" s="9">
        <v>0.5</v>
      </c>
      <c r="L153" s="36" t="s">
        <v>113</v>
      </c>
      <c r="M153" s="12" t="s">
        <v>130</v>
      </c>
      <c r="P153" s="12" t="s">
        <v>109</v>
      </c>
      <c r="Q153" s="200" t="s">
        <v>280</v>
      </c>
    </row>
    <row r="154" spans="1:16" ht="14.25" customHeight="1">
      <c r="A154" s="21">
        <v>9</v>
      </c>
      <c r="B154" s="7" t="s">
        <v>61</v>
      </c>
      <c r="C154" s="8">
        <v>19</v>
      </c>
      <c r="D154" s="9">
        <v>1</v>
      </c>
      <c r="E154" s="10">
        <v>1</v>
      </c>
      <c r="F154" s="11"/>
      <c r="G154" s="12">
        <v>3339</v>
      </c>
      <c r="H154" s="12" t="s">
        <v>282</v>
      </c>
      <c r="I154" s="9">
        <v>1</v>
      </c>
      <c r="L154" s="36" t="s">
        <v>113</v>
      </c>
      <c r="M154" s="12" t="s">
        <v>130</v>
      </c>
      <c r="P154" s="12" t="s">
        <v>109</v>
      </c>
    </row>
    <row r="155" spans="1:16" ht="14.25" customHeight="1">
      <c r="A155" s="21">
        <v>10</v>
      </c>
      <c r="B155" s="7" t="s">
        <v>172</v>
      </c>
      <c r="C155" s="8">
        <v>17</v>
      </c>
      <c r="D155" s="9">
        <v>5.75</v>
      </c>
      <c r="E155" s="10">
        <v>1</v>
      </c>
      <c r="F155" s="11"/>
      <c r="G155" s="12">
        <v>3339</v>
      </c>
      <c r="H155" s="12" t="s">
        <v>283</v>
      </c>
      <c r="I155" s="9">
        <v>1</v>
      </c>
      <c r="M155" s="12" t="s">
        <v>130</v>
      </c>
      <c r="P155" s="12" t="s">
        <v>109</v>
      </c>
    </row>
    <row r="156" spans="1:16" ht="14.25" customHeight="1">
      <c r="A156" s="21"/>
      <c r="B156" s="7"/>
      <c r="C156" s="8"/>
      <c r="E156" s="10">
        <v>1</v>
      </c>
      <c r="F156" s="11"/>
      <c r="H156" s="12" t="s">
        <v>284</v>
      </c>
      <c r="I156" s="9">
        <v>1</v>
      </c>
      <c r="M156" s="12" t="s">
        <v>130</v>
      </c>
      <c r="P156" s="12" t="s">
        <v>109</v>
      </c>
    </row>
    <row r="157" spans="1:16" ht="14.25" customHeight="1">
      <c r="A157" s="21"/>
      <c r="B157" s="7"/>
      <c r="C157" s="8"/>
      <c r="E157" s="10">
        <v>1</v>
      </c>
      <c r="F157" s="11"/>
      <c r="H157" s="12" t="s">
        <v>285</v>
      </c>
      <c r="I157" s="9">
        <v>1</v>
      </c>
      <c r="M157" s="12" t="s">
        <v>130</v>
      </c>
      <c r="P157" s="12" t="s">
        <v>109</v>
      </c>
    </row>
    <row r="158" spans="1:16" ht="14.25" customHeight="1">
      <c r="A158" s="21"/>
      <c r="B158" s="7"/>
      <c r="C158" s="8"/>
      <c r="E158" s="10">
        <v>0.5</v>
      </c>
      <c r="F158" s="11"/>
      <c r="J158" s="9">
        <v>0.5</v>
      </c>
      <c r="M158" s="12"/>
      <c r="P158" s="12" t="s">
        <v>109</v>
      </c>
    </row>
    <row r="159" spans="1:16" ht="14.25" customHeight="1">
      <c r="A159" s="21"/>
      <c r="B159" s="7"/>
      <c r="C159" s="8"/>
      <c r="E159" s="10">
        <v>0.25</v>
      </c>
      <c r="F159" s="11"/>
      <c r="J159" s="9">
        <v>0.25</v>
      </c>
      <c r="M159" s="12"/>
      <c r="P159" s="12" t="s">
        <v>109</v>
      </c>
    </row>
    <row r="160" spans="1:16" ht="14.25" customHeight="1">
      <c r="A160" s="21"/>
      <c r="B160" s="7"/>
      <c r="C160" s="8"/>
      <c r="E160" s="10">
        <v>1</v>
      </c>
      <c r="F160" s="11"/>
      <c r="H160" s="12" t="s">
        <v>288</v>
      </c>
      <c r="I160" s="9">
        <v>1</v>
      </c>
      <c r="M160" s="12" t="s">
        <v>130</v>
      </c>
      <c r="P160" s="12" t="s">
        <v>109</v>
      </c>
    </row>
    <row r="161" spans="1:16" ht="14.25" customHeight="1">
      <c r="A161" s="21"/>
      <c r="B161" s="7"/>
      <c r="C161" s="8"/>
      <c r="E161" s="10">
        <v>0.5</v>
      </c>
      <c r="F161" s="11"/>
      <c r="J161" s="9">
        <v>0.5</v>
      </c>
      <c r="M161" s="12"/>
      <c r="P161" s="12" t="s">
        <v>109</v>
      </c>
    </row>
    <row r="162" spans="1:16" ht="14.25" customHeight="1">
      <c r="A162" s="21"/>
      <c r="B162" s="7"/>
      <c r="C162" s="8"/>
      <c r="E162" s="10">
        <v>0.5</v>
      </c>
      <c r="F162" s="11"/>
      <c r="H162" s="12" t="s">
        <v>290</v>
      </c>
      <c r="I162" s="9">
        <v>0.5</v>
      </c>
      <c r="M162" s="12" t="s">
        <v>130</v>
      </c>
      <c r="P162" s="12" t="s">
        <v>109</v>
      </c>
    </row>
    <row r="163" spans="1:16" ht="14.25" customHeight="1">
      <c r="A163" s="21">
        <v>12</v>
      </c>
      <c r="B163" s="7" t="s">
        <v>176</v>
      </c>
      <c r="C163" s="8">
        <v>11</v>
      </c>
      <c r="D163" s="9">
        <v>1</v>
      </c>
      <c r="E163" s="10">
        <v>1</v>
      </c>
      <c r="F163" s="11"/>
      <c r="G163" s="12">
        <v>2193</v>
      </c>
      <c r="H163" s="12" t="s">
        <v>289</v>
      </c>
      <c r="I163" s="9">
        <v>1</v>
      </c>
      <c r="P163" s="12" t="s">
        <v>135</v>
      </c>
    </row>
    <row r="164" spans="1:16" ht="14.25" customHeight="1">
      <c r="A164" s="21">
        <v>13</v>
      </c>
      <c r="B164" s="7" t="s">
        <v>133</v>
      </c>
      <c r="C164" s="8">
        <v>10</v>
      </c>
      <c r="D164" s="9">
        <v>3</v>
      </c>
      <c r="E164" s="10">
        <v>1</v>
      </c>
      <c r="F164" s="11"/>
      <c r="G164" s="12">
        <v>2026</v>
      </c>
      <c r="H164" s="12" t="s">
        <v>287</v>
      </c>
      <c r="I164" s="9">
        <v>1</v>
      </c>
      <c r="P164" s="12" t="s">
        <v>135</v>
      </c>
    </row>
    <row r="165" spans="1:16" ht="14.25" customHeight="1">
      <c r="A165" s="21"/>
      <c r="B165" s="7"/>
      <c r="C165" s="8"/>
      <c r="E165" s="10">
        <v>1</v>
      </c>
      <c r="F165" s="11"/>
      <c r="H165" s="12" t="s">
        <v>291</v>
      </c>
      <c r="J165" s="162">
        <v>1</v>
      </c>
      <c r="N165" s="9" t="s">
        <v>252</v>
      </c>
      <c r="O165" s="37">
        <v>42766</v>
      </c>
      <c r="P165" s="12" t="s">
        <v>135</v>
      </c>
    </row>
    <row r="166" spans="1:16" ht="14.25" customHeight="1">
      <c r="A166" s="21"/>
      <c r="B166" s="7"/>
      <c r="C166" s="8"/>
      <c r="E166" s="47">
        <v>1</v>
      </c>
      <c r="F166" s="11"/>
      <c r="H166" s="12" t="s">
        <v>286</v>
      </c>
      <c r="J166" s="162">
        <v>1</v>
      </c>
      <c r="N166" s="9" t="s">
        <v>252</v>
      </c>
      <c r="O166" s="37">
        <v>42501</v>
      </c>
      <c r="P166" s="12" t="s">
        <v>135</v>
      </c>
    </row>
    <row r="167" spans="1:16" ht="14.25" customHeight="1">
      <c r="A167" s="278" t="s">
        <v>147</v>
      </c>
      <c r="B167" s="278"/>
      <c r="C167" s="20"/>
      <c r="D167" s="11">
        <f>SUM(D133:D166)</f>
        <v>26.4</v>
      </c>
      <c r="E167" s="11"/>
      <c r="F167" s="11"/>
      <c r="G167" s="19"/>
      <c r="H167" s="19"/>
      <c r="I167" s="11"/>
      <c r="J167" s="11"/>
      <c r="K167" s="11"/>
      <c r="L167" s="11"/>
      <c r="M167" s="11"/>
      <c r="N167" s="11"/>
      <c r="O167" s="19"/>
      <c r="P167" s="19"/>
    </row>
    <row r="168" spans="1:16" s="210" customFormat="1" ht="34.5" customHeight="1">
      <c r="A168" s="205"/>
      <c r="B168" s="209" t="s">
        <v>292</v>
      </c>
      <c r="C168" s="205"/>
      <c r="D168" s="206">
        <f>SUM(E168:F168)</f>
        <v>23.45</v>
      </c>
      <c r="E168" s="206">
        <f>SUM(E169:E198)</f>
        <v>23.45</v>
      </c>
      <c r="F168" s="206">
        <f>SUM(F169:F198)</f>
        <v>0</v>
      </c>
      <c r="G168" s="205"/>
      <c r="H168" s="205"/>
      <c r="I168" s="207"/>
      <c r="J168" s="207"/>
      <c r="K168" s="207"/>
      <c r="L168" s="207"/>
      <c r="M168" s="207"/>
      <c r="N168" s="207"/>
      <c r="O168" s="205"/>
      <c r="P168" s="205"/>
    </row>
    <row r="169" spans="1:17" ht="14.25" customHeight="1">
      <c r="A169" s="21">
        <v>1</v>
      </c>
      <c r="B169" s="7" t="s">
        <v>149</v>
      </c>
      <c r="C169" s="8">
        <v>21</v>
      </c>
      <c r="D169" s="9">
        <v>1</v>
      </c>
      <c r="E169" s="10">
        <v>1</v>
      </c>
      <c r="F169" s="11"/>
      <c r="G169" s="12">
        <v>4285</v>
      </c>
      <c r="H169" s="12" t="s">
        <v>293</v>
      </c>
      <c r="I169" s="9">
        <v>1</v>
      </c>
      <c r="L169" s="36" t="s">
        <v>261</v>
      </c>
      <c r="M169" s="12" t="s">
        <v>130</v>
      </c>
      <c r="P169" s="12" t="s">
        <v>109</v>
      </c>
      <c r="Q169" s="199" t="s">
        <v>294</v>
      </c>
    </row>
    <row r="170" spans="1:17" ht="14.25" customHeight="1">
      <c r="A170" s="21">
        <v>2</v>
      </c>
      <c r="B170" s="7" t="s">
        <v>295</v>
      </c>
      <c r="C170" s="8">
        <v>20</v>
      </c>
      <c r="D170" s="9">
        <v>0.45</v>
      </c>
      <c r="E170" s="10">
        <v>0.45</v>
      </c>
      <c r="F170" s="11"/>
      <c r="G170" s="12">
        <v>4051</v>
      </c>
      <c r="J170" s="9">
        <v>0.45</v>
      </c>
      <c r="L170" s="36"/>
      <c r="M170" s="12"/>
      <c r="P170" s="12" t="s">
        <v>109</v>
      </c>
      <c r="Q170" s="199" t="s">
        <v>296</v>
      </c>
    </row>
    <row r="171" spans="1:17" ht="14.25" customHeight="1">
      <c r="A171" s="21">
        <v>3</v>
      </c>
      <c r="B171" s="7" t="s">
        <v>295</v>
      </c>
      <c r="C171" s="8">
        <v>20</v>
      </c>
      <c r="D171" s="9">
        <v>2</v>
      </c>
      <c r="E171" s="10">
        <v>0.5</v>
      </c>
      <c r="F171" s="11"/>
      <c r="G171" s="12">
        <v>4051</v>
      </c>
      <c r="J171" s="9">
        <v>0.5</v>
      </c>
      <c r="L171" s="36"/>
      <c r="M171" s="12"/>
      <c r="P171" s="12" t="s">
        <v>109</v>
      </c>
      <c r="Q171" s="199" t="s">
        <v>297</v>
      </c>
    </row>
    <row r="172" spans="1:17" ht="14.25" customHeight="1">
      <c r="A172" s="21"/>
      <c r="B172" s="7"/>
      <c r="C172" s="8"/>
      <c r="E172" s="10">
        <v>1</v>
      </c>
      <c r="F172" s="11"/>
      <c r="H172" s="12" t="s">
        <v>298</v>
      </c>
      <c r="I172" s="9">
        <v>1</v>
      </c>
      <c r="L172" s="36" t="s">
        <v>261</v>
      </c>
      <c r="M172" s="12" t="s">
        <v>130</v>
      </c>
      <c r="P172" s="12" t="s">
        <v>109</v>
      </c>
      <c r="Q172" s="199"/>
    </row>
    <row r="173" spans="1:17" ht="14.25" customHeight="1">
      <c r="A173" s="21"/>
      <c r="B173" s="7"/>
      <c r="C173" s="8"/>
      <c r="E173" s="10">
        <v>0.5</v>
      </c>
      <c r="F173" s="11"/>
      <c r="J173" s="9">
        <v>0.5</v>
      </c>
      <c r="L173" s="36"/>
      <c r="M173" s="12"/>
      <c r="P173" s="12" t="s">
        <v>109</v>
      </c>
      <c r="Q173" s="199"/>
    </row>
    <row r="174" spans="1:17" ht="14.25" customHeight="1">
      <c r="A174" s="21">
        <v>4</v>
      </c>
      <c r="B174" s="7" t="s">
        <v>157</v>
      </c>
      <c r="C174" s="8">
        <v>20</v>
      </c>
      <c r="D174" s="9">
        <v>1</v>
      </c>
      <c r="E174" s="10">
        <v>1</v>
      </c>
      <c r="F174" s="11"/>
      <c r="H174" s="12" t="s">
        <v>299</v>
      </c>
      <c r="I174" s="9">
        <v>1</v>
      </c>
      <c r="L174" s="36" t="s">
        <v>230</v>
      </c>
      <c r="M174" s="12" t="s">
        <v>130</v>
      </c>
      <c r="P174" s="12" t="s">
        <v>109</v>
      </c>
      <c r="Q174" s="199"/>
    </row>
    <row r="175" spans="1:17" ht="14.25" customHeight="1">
      <c r="A175" s="21">
        <v>5</v>
      </c>
      <c r="B175" s="7" t="s">
        <v>157</v>
      </c>
      <c r="C175" s="34">
        <v>19</v>
      </c>
      <c r="D175" s="9">
        <v>1</v>
      </c>
      <c r="E175" s="10">
        <v>1</v>
      </c>
      <c r="F175" s="11"/>
      <c r="G175" s="12">
        <v>3806</v>
      </c>
      <c r="H175" s="12" t="s">
        <v>300</v>
      </c>
      <c r="I175" s="9">
        <v>1</v>
      </c>
      <c r="L175" s="36" t="s">
        <v>230</v>
      </c>
      <c r="M175" s="12" t="s">
        <v>130</v>
      </c>
      <c r="P175" s="12" t="s">
        <v>109</v>
      </c>
      <c r="Q175" s="200" t="s">
        <v>301</v>
      </c>
    </row>
    <row r="176" spans="1:16" ht="14.25" customHeight="1">
      <c r="A176" s="21">
        <v>6</v>
      </c>
      <c r="B176" s="7" t="s">
        <v>161</v>
      </c>
      <c r="C176" s="8">
        <v>19</v>
      </c>
      <c r="D176" s="9">
        <v>5.5</v>
      </c>
      <c r="E176" s="10">
        <v>1</v>
      </c>
      <c r="F176" s="11"/>
      <c r="G176" s="12">
        <v>3806</v>
      </c>
      <c r="H176" s="12" t="s">
        <v>302</v>
      </c>
      <c r="I176" s="9">
        <v>1</v>
      </c>
      <c r="L176" s="36" t="s">
        <v>230</v>
      </c>
      <c r="M176" s="12" t="s">
        <v>130</v>
      </c>
      <c r="P176" s="12" t="s">
        <v>109</v>
      </c>
    </row>
    <row r="177" spans="1:16" ht="14.25" customHeight="1">
      <c r="A177" s="21"/>
      <c r="B177" s="7"/>
      <c r="C177" s="8"/>
      <c r="E177" s="10">
        <v>0.75</v>
      </c>
      <c r="F177" s="11"/>
      <c r="H177" s="12" t="s">
        <v>303</v>
      </c>
      <c r="I177" s="9">
        <v>0.75</v>
      </c>
      <c r="L177" s="36" t="s">
        <v>230</v>
      </c>
      <c r="M177" s="12" t="s">
        <v>130</v>
      </c>
      <c r="P177" s="12" t="s">
        <v>109</v>
      </c>
    </row>
    <row r="178" spans="1:16" ht="14.25" customHeight="1">
      <c r="A178" s="21"/>
      <c r="B178" s="7"/>
      <c r="C178" s="8"/>
      <c r="E178" s="10">
        <v>0.75</v>
      </c>
      <c r="F178" s="11"/>
      <c r="H178" s="12" t="s">
        <v>305</v>
      </c>
      <c r="I178" s="9">
        <v>0.75</v>
      </c>
      <c r="L178" s="36" t="s">
        <v>230</v>
      </c>
      <c r="M178" s="12" t="s">
        <v>130</v>
      </c>
      <c r="P178" s="12" t="s">
        <v>109</v>
      </c>
    </row>
    <row r="179" spans="1:16" ht="14.25" customHeight="1">
      <c r="A179" s="21"/>
      <c r="B179" s="7"/>
      <c r="C179" s="8"/>
      <c r="E179" s="10">
        <v>1</v>
      </c>
      <c r="F179" s="11"/>
      <c r="H179" s="12" t="s">
        <v>306</v>
      </c>
      <c r="I179" s="9">
        <v>1</v>
      </c>
      <c r="L179" s="36" t="s">
        <v>230</v>
      </c>
      <c r="M179" s="12" t="s">
        <v>130</v>
      </c>
      <c r="P179" s="12" t="s">
        <v>109</v>
      </c>
    </row>
    <row r="180" spans="1:16" ht="14.25" customHeight="1">
      <c r="A180" s="21"/>
      <c r="B180" s="7"/>
      <c r="C180" s="8"/>
      <c r="E180" s="10">
        <v>1</v>
      </c>
      <c r="F180" s="11"/>
      <c r="H180" s="12" t="s">
        <v>307</v>
      </c>
      <c r="I180" s="9">
        <v>1</v>
      </c>
      <c r="L180" s="36" t="s">
        <v>230</v>
      </c>
      <c r="M180" s="12" t="s">
        <v>130</v>
      </c>
      <c r="P180" s="12" t="s">
        <v>109</v>
      </c>
    </row>
    <row r="181" spans="1:13" ht="14.25" customHeight="1">
      <c r="A181" s="21"/>
      <c r="B181" s="7"/>
      <c r="C181" s="8"/>
      <c r="E181" s="10">
        <v>1</v>
      </c>
      <c r="F181" s="11"/>
      <c r="H181" s="12" t="s">
        <v>139</v>
      </c>
      <c r="I181" s="9">
        <v>1</v>
      </c>
      <c r="L181" s="36" t="s">
        <v>111</v>
      </c>
      <c r="M181" s="12" t="s">
        <v>130</v>
      </c>
    </row>
    <row r="182" spans="1:17" ht="14.25" customHeight="1">
      <c r="A182" s="21">
        <v>7</v>
      </c>
      <c r="B182" s="7" t="s">
        <v>208</v>
      </c>
      <c r="C182" s="8">
        <v>19</v>
      </c>
      <c r="D182" s="9">
        <v>1.25</v>
      </c>
      <c r="E182" s="10">
        <v>1</v>
      </c>
      <c r="F182" s="11"/>
      <c r="G182" s="12">
        <v>3806</v>
      </c>
      <c r="H182" s="12" t="s">
        <v>309</v>
      </c>
      <c r="I182" s="9">
        <v>1</v>
      </c>
      <c r="L182" s="36" t="s">
        <v>113</v>
      </c>
      <c r="M182" s="12" t="s">
        <v>130</v>
      </c>
      <c r="P182" s="12" t="s">
        <v>109</v>
      </c>
      <c r="Q182" s="38" t="s">
        <v>310</v>
      </c>
    </row>
    <row r="183" spans="1:13" ht="14.25" customHeight="1">
      <c r="A183" s="21"/>
      <c r="B183" s="7"/>
      <c r="C183" s="8"/>
      <c r="E183" s="10">
        <v>0.25</v>
      </c>
      <c r="F183" s="11"/>
      <c r="J183" s="9">
        <v>0.25</v>
      </c>
      <c r="L183" s="36"/>
      <c r="M183" s="12"/>
    </row>
    <row r="184" spans="1:17" ht="14.25" customHeight="1">
      <c r="A184" s="21">
        <v>8</v>
      </c>
      <c r="B184" s="7" t="s">
        <v>208</v>
      </c>
      <c r="C184" s="34">
        <v>17</v>
      </c>
      <c r="D184" s="9">
        <v>5.5</v>
      </c>
      <c r="E184" s="10">
        <v>0.5</v>
      </c>
      <c r="F184" s="11"/>
      <c r="G184" s="12">
        <v>3339</v>
      </c>
      <c r="J184" s="9">
        <v>0.5</v>
      </c>
      <c r="L184" s="36"/>
      <c r="M184" s="12"/>
      <c r="P184" s="12" t="s">
        <v>109</v>
      </c>
      <c r="Q184" s="200" t="s">
        <v>311</v>
      </c>
    </row>
    <row r="185" spans="1:17" ht="14.25" customHeight="1">
      <c r="A185" s="21"/>
      <c r="B185" s="7"/>
      <c r="C185" s="34"/>
      <c r="E185" s="10">
        <v>0.5</v>
      </c>
      <c r="F185" s="11"/>
      <c r="J185" s="9">
        <v>0.5</v>
      </c>
      <c r="L185" s="36"/>
      <c r="M185" s="12"/>
      <c r="P185" s="12" t="s">
        <v>109</v>
      </c>
      <c r="Q185" s="200"/>
    </row>
    <row r="186" spans="1:17" ht="14.25" customHeight="1">
      <c r="A186" s="21"/>
      <c r="B186" s="7"/>
      <c r="C186" s="34"/>
      <c r="E186" s="10">
        <v>0.25</v>
      </c>
      <c r="F186" s="11"/>
      <c r="J186" s="9">
        <v>0.25</v>
      </c>
      <c r="L186" s="36"/>
      <c r="M186" s="12"/>
      <c r="P186" s="12" t="s">
        <v>109</v>
      </c>
      <c r="Q186" s="200"/>
    </row>
    <row r="187" spans="1:17" ht="14.25" customHeight="1">
      <c r="A187" s="21"/>
      <c r="B187" s="7"/>
      <c r="C187" s="34"/>
      <c r="E187" s="10">
        <v>1</v>
      </c>
      <c r="F187" s="11"/>
      <c r="H187" s="12" t="s">
        <v>312</v>
      </c>
      <c r="I187" s="9">
        <v>1</v>
      </c>
      <c r="L187" s="36" t="s">
        <v>113</v>
      </c>
      <c r="M187" s="12" t="s">
        <v>130</v>
      </c>
      <c r="P187" s="12" t="s">
        <v>109</v>
      </c>
      <c r="Q187" s="200"/>
    </row>
    <row r="188" spans="1:17" ht="14.25" customHeight="1">
      <c r="A188" s="21"/>
      <c r="B188" s="7"/>
      <c r="C188" s="34"/>
      <c r="E188" s="10">
        <v>1</v>
      </c>
      <c r="F188" s="11"/>
      <c r="H188" s="12" t="s">
        <v>313</v>
      </c>
      <c r="I188" s="9">
        <v>1</v>
      </c>
      <c r="L188" s="36" t="s">
        <v>113</v>
      </c>
      <c r="M188" s="12" t="s">
        <v>130</v>
      </c>
      <c r="P188" s="12" t="s">
        <v>109</v>
      </c>
      <c r="Q188" s="200"/>
    </row>
    <row r="189" spans="1:17" ht="14.25" customHeight="1">
      <c r="A189" s="21"/>
      <c r="B189" s="7"/>
      <c r="C189" s="34"/>
      <c r="E189" s="10">
        <v>0.5</v>
      </c>
      <c r="F189" s="11"/>
      <c r="H189" s="12" t="s">
        <v>314</v>
      </c>
      <c r="I189" s="9">
        <v>0.5</v>
      </c>
      <c r="L189" s="36" t="s">
        <v>113</v>
      </c>
      <c r="M189" s="12" t="s">
        <v>130</v>
      </c>
      <c r="P189" s="12" t="s">
        <v>109</v>
      </c>
      <c r="Q189" s="200"/>
    </row>
    <row r="190" spans="1:17" ht="14.25" customHeight="1">
      <c r="A190" s="21"/>
      <c r="B190" s="7"/>
      <c r="C190" s="34"/>
      <c r="E190" s="10">
        <v>1</v>
      </c>
      <c r="F190" s="11"/>
      <c r="H190" s="12" t="s">
        <v>315</v>
      </c>
      <c r="I190" s="9">
        <v>1</v>
      </c>
      <c r="L190" s="36" t="s">
        <v>113</v>
      </c>
      <c r="M190" s="12" t="s">
        <v>130</v>
      </c>
      <c r="P190" s="12" t="s">
        <v>109</v>
      </c>
      <c r="Q190" s="200"/>
    </row>
    <row r="191" spans="1:17" ht="14.25" customHeight="1">
      <c r="A191" s="21"/>
      <c r="B191" s="7"/>
      <c r="C191" s="34"/>
      <c r="E191" s="10">
        <v>0.5</v>
      </c>
      <c r="F191" s="11"/>
      <c r="J191" s="9">
        <v>0.5</v>
      </c>
      <c r="L191" s="36"/>
      <c r="M191" s="12"/>
      <c r="Q191" s="200"/>
    </row>
    <row r="192" spans="1:17" ht="14.25" customHeight="1">
      <c r="A192" s="21"/>
      <c r="B192" s="7"/>
      <c r="C192" s="34"/>
      <c r="E192" s="10">
        <v>0.25</v>
      </c>
      <c r="F192" s="11"/>
      <c r="I192" s="9">
        <v>0.25</v>
      </c>
      <c r="L192" s="36"/>
      <c r="M192" s="12" t="s">
        <v>1638</v>
      </c>
      <c r="Q192" s="200"/>
    </row>
    <row r="193" spans="1:16" ht="14.25" customHeight="1">
      <c r="A193" s="21">
        <v>9</v>
      </c>
      <c r="B193" s="7" t="s">
        <v>172</v>
      </c>
      <c r="C193" s="8">
        <v>17</v>
      </c>
      <c r="D193" s="9">
        <v>1</v>
      </c>
      <c r="E193" s="10">
        <v>1</v>
      </c>
      <c r="F193" s="11"/>
      <c r="G193" s="12">
        <v>3339</v>
      </c>
      <c r="H193" s="12" t="s">
        <v>316</v>
      </c>
      <c r="I193" s="9">
        <v>1</v>
      </c>
      <c r="M193" s="12" t="s">
        <v>130</v>
      </c>
      <c r="P193" s="12" t="s">
        <v>109</v>
      </c>
    </row>
    <row r="194" spans="1:16" ht="14.25" customHeight="1">
      <c r="A194" s="21">
        <v>10</v>
      </c>
      <c r="B194" s="51" t="s">
        <v>174</v>
      </c>
      <c r="C194" s="42">
        <v>16</v>
      </c>
      <c r="D194" s="9">
        <v>0.75</v>
      </c>
      <c r="E194" s="10">
        <v>0.75</v>
      </c>
      <c r="F194" s="11"/>
      <c r="G194" s="12">
        <v>3105</v>
      </c>
      <c r="H194" s="12" t="s">
        <v>338</v>
      </c>
      <c r="I194" s="9">
        <v>0.75</v>
      </c>
      <c r="M194" s="12" t="s">
        <v>130</v>
      </c>
      <c r="P194" s="12" t="s">
        <v>109</v>
      </c>
    </row>
    <row r="195" spans="1:16" ht="14.25" customHeight="1">
      <c r="A195" s="21">
        <v>11</v>
      </c>
      <c r="B195" s="7" t="s">
        <v>176</v>
      </c>
      <c r="C195" s="8">
        <v>11</v>
      </c>
      <c r="D195" s="9">
        <v>1</v>
      </c>
      <c r="E195" s="10">
        <v>1</v>
      </c>
      <c r="F195" s="11"/>
      <c r="G195" s="12">
        <v>2193</v>
      </c>
      <c r="H195" s="12" t="s">
        <v>339</v>
      </c>
      <c r="I195" s="9">
        <v>1</v>
      </c>
      <c r="P195" s="12" t="s">
        <v>135</v>
      </c>
    </row>
    <row r="196" spans="1:16" ht="14.25" customHeight="1">
      <c r="A196" s="21">
        <v>12</v>
      </c>
      <c r="B196" s="7" t="s">
        <v>133</v>
      </c>
      <c r="C196" s="8">
        <v>10</v>
      </c>
      <c r="D196" s="9">
        <v>3</v>
      </c>
      <c r="E196" s="10">
        <v>1</v>
      </c>
      <c r="F196" s="11"/>
      <c r="G196" s="12">
        <v>2026</v>
      </c>
      <c r="H196" s="12" t="s">
        <v>340</v>
      </c>
      <c r="I196" s="9">
        <v>1</v>
      </c>
      <c r="P196" s="12" t="s">
        <v>135</v>
      </c>
    </row>
    <row r="197" spans="1:10" ht="14.25" customHeight="1">
      <c r="A197" s="21"/>
      <c r="B197" s="7"/>
      <c r="C197" s="8"/>
      <c r="E197" s="10">
        <v>1</v>
      </c>
      <c r="F197" s="11"/>
      <c r="J197" s="9">
        <v>1</v>
      </c>
    </row>
    <row r="198" spans="1:10" ht="14.25" customHeight="1">
      <c r="A198" s="21"/>
      <c r="B198" s="7"/>
      <c r="C198" s="8"/>
      <c r="E198" s="10">
        <v>1</v>
      </c>
      <c r="F198" s="11"/>
      <c r="J198" s="9">
        <v>1</v>
      </c>
    </row>
    <row r="199" spans="1:16" ht="14.25" customHeight="1">
      <c r="A199" s="278" t="s">
        <v>147</v>
      </c>
      <c r="B199" s="278"/>
      <c r="C199" s="20"/>
      <c r="D199" s="11">
        <f>SUM(D169:D198)</f>
        <v>23.45</v>
      </c>
      <c r="E199" s="11"/>
      <c r="F199" s="11"/>
      <c r="G199" s="19"/>
      <c r="H199" s="19"/>
      <c r="I199" s="11"/>
      <c r="J199" s="11"/>
      <c r="K199" s="11"/>
      <c r="L199" s="11"/>
      <c r="M199" s="11"/>
      <c r="N199" s="11"/>
      <c r="O199" s="19"/>
      <c r="P199" s="19"/>
    </row>
    <row r="200" spans="1:16" s="188" customFormat="1" ht="30.75" customHeight="1">
      <c r="A200" s="171"/>
      <c r="B200" s="49" t="s">
        <v>341</v>
      </c>
      <c r="C200" s="171"/>
      <c r="D200" s="194">
        <f>SUM(E200:F200)</f>
        <v>13.35</v>
      </c>
      <c r="E200" s="194">
        <f>SUM(E201:E219)</f>
        <v>13.35</v>
      </c>
      <c r="F200" s="194">
        <f>SUM(F201:F219)</f>
        <v>0</v>
      </c>
      <c r="G200" s="171"/>
      <c r="H200" s="171"/>
      <c r="I200" s="172"/>
      <c r="J200" s="172"/>
      <c r="K200" s="172"/>
      <c r="L200" s="172"/>
      <c r="M200" s="172"/>
      <c r="N200" s="172"/>
      <c r="O200" s="171"/>
      <c r="P200" s="171"/>
    </row>
    <row r="201" spans="1:17" ht="14.25" customHeight="1">
      <c r="A201" s="21">
        <v>1</v>
      </c>
      <c r="B201" s="7" t="s">
        <v>149</v>
      </c>
      <c r="C201" s="8">
        <v>21</v>
      </c>
      <c r="D201" s="9">
        <v>1</v>
      </c>
      <c r="E201" s="10">
        <v>1</v>
      </c>
      <c r="F201" s="11"/>
      <c r="G201" s="12">
        <v>4285</v>
      </c>
      <c r="H201" s="12" t="s">
        <v>342</v>
      </c>
      <c r="I201" s="9">
        <v>1</v>
      </c>
      <c r="L201" s="36" t="s">
        <v>261</v>
      </c>
      <c r="M201" s="12" t="s">
        <v>130</v>
      </c>
      <c r="P201" s="12" t="s">
        <v>109</v>
      </c>
      <c r="Q201" s="38" t="s">
        <v>343</v>
      </c>
    </row>
    <row r="202" spans="1:18" ht="14.25" customHeight="1">
      <c r="A202" s="21">
        <v>2</v>
      </c>
      <c r="B202" s="7" t="s">
        <v>295</v>
      </c>
      <c r="C202" s="8">
        <v>20</v>
      </c>
      <c r="D202" s="9">
        <v>0.4</v>
      </c>
      <c r="E202" s="10">
        <v>0.4</v>
      </c>
      <c r="F202" s="11"/>
      <c r="G202" s="12">
        <v>4051</v>
      </c>
      <c r="J202" s="9">
        <v>0.4</v>
      </c>
      <c r="L202" s="36"/>
      <c r="M202" s="12"/>
      <c r="P202" s="12" t="s">
        <v>109</v>
      </c>
      <c r="Q202" s="38" t="s">
        <v>344</v>
      </c>
      <c r="R202" s="197"/>
    </row>
    <row r="203" spans="1:17" ht="14.25" customHeight="1">
      <c r="A203" s="21">
        <v>3</v>
      </c>
      <c r="B203" s="7" t="s">
        <v>295</v>
      </c>
      <c r="C203" s="8">
        <v>20</v>
      </c>
      <c r="D203" s="9">
        <v>0.5</v>
      </c>
      <c r="E203" s="10">
        <v>0.5</v>
      </c>
      <c r="F203" s="11"/>
      <c r="G203" s="12">
        <v>4051</v>
      </c>
      <c r="H203" s="52"/>
      <c r="J203" s="9">
        <v>0.5</v>
      </c>
      <c r="L203" s="36"/>
      <c r="M203" s="12"/>
      <c r="P203" s="12" t="s">
        <v>109</v>
      </c>
      <c r="Q203" s="38" t="s">
        <v>345</v>
      </c>
    </row>
    <row r="204" spans="1:17" ht="14.25" customHeight="1">
      <c r="A204" s="21">
        <v>4</v>
      </c>
      <c r="B204" s="7" t="s">
        <v>346</v>
      </c>
      <c r="C204" s="8">
        <v>20</v>
      </c>
      <c r="D204" s="9">
        <v>0.75</v>
      </c>
      <c r="E204" s="10">
        <v>0.75</v>
      </c>
      <c r="F204" s="11"/>
      <c r="G204" s="12">
        <v>4051</v>
      </c>
      <c r="H204" s="12" t="s">
        <v>347</v>
      </c>
      <c r="I204" s="9">
        <v>0.75</v>
      </c>
      <c r="L204" s="36" t="s">
        <v>348</v>
      </c>
      <c r="M204" s="12" t="s">
        <v>130</v>
      </c>
      <c r="P204" s="12" t="s">
        <v>109</v>
      </c>
      <c r="Q204" s="38" t="s">
        <v>349</v>
      </c>
    </row>
    <row r="205" spans="1:17" ht="14.25" customHeight="1">
      <c r="A205" s="21">
        <v>5</v>
      </c>
      <c r="B205" s="7" t="s">
        <v>157</v>
      </c>
      <c r="C205" s="8">
        <v>20</v>
      </c>
      <c r="D205" s="9">
        <v>0.75</v>
      </c>
      <c r="E205" s="10">
        <v>0.75</v>
      </c>
      <c r="F205" s="11"/>
      <c r="G205" s="12">
        <v>4051</v>
      </c>
      <c r="H205" s="12" t="s">
        <v>350</v>
      </c>
      <c r="I205" s="9">
        <v>0.75</v>
      </c>
      <c r="L205" s="36" t="s">
        <v>111</v>
      </c>
      <c r="M205" s="12" t="s">
        <v>130</v>
      </c>
      <c r="P205" s="12" t="s">
        <v>109</v>
      </c>
      <c r="Q205" s="38" t="s">
        <v>351</v>
      </c>
    </row>
    <row r="206" spans="1:17" ht="14.25" customHeight="1">
      <c r="A206" s="21">
        <v>6</v>
      </c>
      <c r="B206" s="7" t="s">
        <v>157</v>
      </c>
      <c r="C206" s="34">
        <v>19</v>
      </c>
      <c r="D206" s="9">
        <v>1</v>
      </c>
      <c r="E206" s="10">
        <v>1</v>
      </c>
      <c r="F206" s="11"/>
      <c r="G206" s="12">
        <v>3806</v>
      </c>
      <c r="H206" s="12" t="s">
        <v>352</v>
      </c>
      <c r="I206" s="9">
        <v>1</v>
      </c>
      <c r="L206" s="36" t="s">
        <v>111</v>
      </c>
      <c r="M206" s="9" t="s">
        <v>130</v>
      </c>
      <c r="P206" s="12" t="s">
        <v>109</v>
      </c>
      <c r="Q206" s="211" t="s">
        <v>353</v>
      </c>
    </row>
    <row r="207" spans="1:16" ht="14.25" customHeight="1">
      <c r="A207" s="21">
        <v>7</v>
      </c>
      <c r="B207" s="7" t="s">
        <v>161</v>
      </c>
      <c r="C207" s="8">
        <v>19</v>
      </c>
      <c r="D207" s="9">
        <v>2.25</v>
      </c>
      <c r="E207" s="10">
        <v>0.5</v>
      </c>
      <c r="F207" s="11"/>
      <c r="G207" s="12">
        <v>3806</v>
      </c>
      <c r="H207" s="12" t="s">
        <v>354</v>
      </c>
      <c r="I207" s="9">
        <v>0.5</v>
      </c>
      <c r="L207" s="36" t="s">
        <v>111</v>
      </c>
      <c r="M207" s="12" t="s">
        <v>130</v>
      </c>
      <c r="P207" s="12" t="s">
        <v>109</v>
      </c>
    </row>
    <row r="208" spans="1:16" ht="14.25" customHeight="1">
      <c r="A208" s="21"/>
      <c r="B208" s="7"/>
      <c r="C208" s="8"/>
      <c r="E208" s="10">
        <v>0.5</v>
      </c>
      <c r="F208" s="11"/>
      <c r="J208" s="9">
        <v>0.5</v>
      </c>
      <c r="L208" s="36"/>
      <c r="M208" s="12"/>
      <c r="P208" s="12" t="s">
        <v>109</v>
      </c>
    </row>
    <row r="209" spans="1:16" ht="14.25" customHeight="1">
      <c r="A209" s="21"/>
      <c r="B209" s="7"/>
      <c r="C209" s="8"/>
      <c r="E209" s="10">
        <v>0.25</v>
      </c>
      <c r="F209" s="11"/>
      <c r="H209" s="12" t="s">
        <v>356</v>
      </c>
      <c r="I209" s="9">
        <v>0.25</v>
      </c>
      <c r="L209" s="36" t="s">
        <v>111</v>
      </c>
      <c r="M209" s="12" t="s">
        <v>130</v>
      </c>
      <c r="P209" s="12" t="s">
        <v>109</v>
      </c>
    </row>
    <row r="210" spans="1:16" ht="14.25" customHeight="1">
      <c r="A210" s="21"/>
      <c r="B210" s="7"/>
      <c r="C210" s="8"/>
      <c r="E210" s="10">
        <v>1</v>
      </c>
      <c r="F210" s="11"/>
      <c r="H210" s="12" t="s">
        <v>357</v>
      </c>
      <c r="I210" s="9">
        <v>1</v>
      </c>
      <c r="L210" s="36" t="s">
        <v>111</v>
      </c>
      <c r="M210" s="12" t="s">
        <v>130</v>
      </c>
      <c r="P210" s="12" t="s">
        <v>109</v>
      </c>
    </row>
    <row r="211" spans="1:16" ht="14.25" customHeight="1">
      <c r="A211" s="21">
        <v>8</v>
      </c>
      <c r="B211" s="7" t="s">
        <v>358</v>
      </c>
      <c r="C211" s="8">
        <v>19</v>
      </c>
      <c r="D211" s="9">
        <v>1</v>
      </c>
      <c r="E211" s="10">
        <v>0.25</v>
      </c>
      <c r="F211" s="11"/>
      <c r="G211" s="12">
        <v>3806</v>
      </c>
      <c r="J211" s="9">
        <v>0.25</v>
      </c>
      <c r="L211" s="36"/>
      <c r="M211" s="12"/>
      <c r="P211" s="12" t="s">
        <v>109</v>
      </c>
    </row>
    <row r="212" spans="1:16" ht="14.25" customHeight="1">
      <c r="A212" s="21"/>
      <c r="B212" s="7"/>
      <c r="C212" s="8"/>
      <c r="E212" s="10">
        <v>0.75</v>
      </c>
      <c r="F212" s="11"/>
      <c r="H212" s="12" t="s">
        <v>359</v>
      </c>
      <c r="I212" s="9">
        <v>0.75</v>
      </c>
      <c r="L212" s="36" t="s">
        <v>113</v>
      </c>
      <c r="M212" s="12" t="s">
        <v>130</v>
      </c>
      <c r="P212" s="12" t="s">
        <v>109</v>
      </c>
    </row>
    <row r="213" spans="1:17" ht="14.25" customHeight="1">
      <c r="A213" s="21">
        <v>9</v>
      </c>
      <c r="B213" s="7" t="s">
        <v>360</v>
      </c>
      <c r="C213" s="8">
        <v>19</v>
      </c>
      <c r="D213" s="9">
        <v>1.2</v>
      </c>
      <c r="E213" s="10">
        <v>1</v>
      </c>
      <c r="F213" s="11"/>
      <c r="G213" s="12">
        <v>3806</v>
      </c>
      <c r="H213" s="12" t="s">
        <v>361</v>
      </c>
      <c r="I213" s="9">
        <v>1</v>
      </c>
      <c r="L213" s="36" t="s">
        <v>113</v>
      </c>
      <c r="M213" s="12" t="s">
        <v>130</v>
      </c>
      <c r="P213" s="12" t="s">
        <v>109</v>
      </c>
      <c r="Q213" s="38" t="s">
        <v>362</v>
      </c>
    </row>
    <row r="214" spans="1:16" ht="14.25" customHeight="1">
      <c r="A214" s="21"/>
      <c r="B214" s="7"/>
      <c r="C214" s="8"/>
      <c r="E214" s="10">
        <v>0.2</v>
      </c>
      <c r="F214" s="11"/>
      <c r="J214" s="9">
        <v>0.2</v>
      </c>
      <c r="L214" s="36"/>
      <c r="M214" s="12"/>
      <c r="P214" s="12" t="s">
        <v>109</v>
      </c>
    </row>
    <row r="215" spans="1:17" ht="14.25" customHeight="1">
      <c r="A215" s="21">
        <v>10</v>
      </c>
      <c r="B215" s="7" t="s">
        <v>208</v>
      </c>
      <c r="C215" s="34">
        <v>17</v>
      </c>
      <c r="D215" s="9">
        <v>1</v>
      </c>
      <c r="E215" s="10">
        <v>1</v>
      </c>
      <c r="F215" s="11"/>
      <c r="G215" s="12">
        <v>3339</v>
      </c>
      <c r="H215" s="12" t="s">
        <v>363</v>
      </c>
      <c r="I215" s="9">
        <v>1</v>
      </c>
      <c r="L215" s="39" t="s">
        <v>113</v>
      </c>
      <c r="M215" s="12" t="s">
        <v>130</v>
      </c>
      <c r="P215" s="12" t="s">
        <v>109</v>
      </c>
      <c r="Q215" s="200" t="s">
        <v>364</v>
      </c>
    </row>
    <row r="216" spans="1:16" ht="14.25" customHeight="1">
      <c r="A216" s="21">
        <v>11</v>
      </c>
      <c r="B216" s="7" t="s">
        <v>172</v>
      </c>
      <c r="C216" s="8">
        <v>17</v>
      </c>
      <c r="D216" s="9">
        <v>0.5</v>
      </c>
      <c r="E216" s="10">
        <v>0.5</v>
      </c>
      <c r="F216" s="11"/>
      <c r="G216" s="12">
        <v>3339</v>
      </c>
      <c r="J216" s="9">
        <v>0.5</v>
      </c>
      <c r="M216" s="12"/>
      <c r="P216" s="12" t="s">
        <v>109</v>
      </c>
    </row>
    <row r="217" spans="1:16" ht="14.25" customHeight="1">
      <c r="A217" s="21">
        <v>12</v>
      </c>
      <c r="B217" s="7" t="s">
        <v>176</v>
      </c>
      <c r="C217" s="8">
        <v>11</v>
      </c>
      <c r="D217" s="9">
        <v>1</v>
      </c>
      <c r="E217" s="10">
        <v>1</v>
      </c>
      <c r="F217" s="11"/>
      <c r="G217" s="12">
        <v>2193</v>
      </c>
      <c r="H217" s="12" t="s">
        <v>366</v>
      </c>
      <c r="I217" s="9">
        <v>1</v>
      </c>
      <c r="P217" s="12" t="s">
        <v>135</v>
      </c>
    </row>
    <row r="218" spans="1:16" ht="14.25" customHeight="1">
      <c r="A218" s="21">
        <v>13</v>
      </c>
      <c r="B218" s="7" t="s">
        <v>133</v>
      </c>
      <c r="C218" s="8">
        <v>10</v>
      </c>
      <c r="D218" s="9">
        <v>2</v>
      </c>
      <c r="E218" s="10">
        <v>1</v>
      </c>
      <c r="F218" s="11"/>
      <c r="G218" s="12">
        <v>2026</v>
      </c>
      <c r="H218" s="12" t="s">
        <v>367</v>
      </c>
      <c r="I218" s="9">
        <v>1</v>
      </c>
      <c r="P218" s="12" t="s">
        <v>135</v>
      </c>
    </row>
    <row r="219" spans="1:10" ht="14.25" customHeight="1">
      <c r="A219" s="21"/>
      <c r="B219" s="7"/>
      <c r="C219" s="8"/>
      <c r="E219" s="10">
        <v>1</v>
      </c>
      <c r="F219" s="11"/>
      <c r="J219" s="9">
        <v>1</v>
      </c>
    </row>
    <row r="220" spans="2:16" ht="14.25" customHeight="1">
      <c r="B220" s="41" t="s">
        <v>147</v>
      </c>
      <c r="D220" s="43">
        <f>SUM(D201:D219)</f>
        <v>13.35</v>
      </c>
      <c r="E220" s="43"/>
      <c r="F220" s="43"/>
      <c r="G220" s="44"/>
      <c r="H220" s="44"/>
      <c r="I220" s="45"/>
      <c r="J220" s="45"/>
      <c r="K220" s="45"/>
      <c r="L220" s="45"/>
      <c r="M220" s="45"/>
      <c r="N220" s="45"/>
      <c r="O220" s="44"/>
      <c r="P220" s="44"/>
    </row>
    <row r="221" spans="1:16" s="188" customFormat="1" ht="50.25" customHeight="1">
      <c r="A221" s="171"/>
      <c r="B221" s="49" t="s">
        <v>368</v>
      </c>
      <c r="C221" s="171"/>
      <c r="D221" s="194">
        <f>SUM(E221:F221)</f>
        <v>8.5</v>
      </c>
      <c r="E221" s="194">
        <f>SUM(E222:E231)</f>
        <v>8.5</v>
      </c>
      <c r="F221" s="194">
        <f>SUM(F222:F231)</f>
        <v>0</v>
      </c>
      <c r="G221" s="171"/>
      <c r="H221" s="171"/>
      <c r="I221" s="172"/>
      <c r="J221" s="172"/>
      <c r="K221" s="172"/>
      <c r="L221" s="172"/>
      <c r="M221" s="172"/>
      <c r="N221" s="172"/>
      <c r="O221" s="171"/>
      <c r="P221" s="171"/>
    </row>
    <row r="222" spans="1:17" ht="15.75" customHeight="1">
      <c r="A222" s="21">
        <v>1</v>
      </c>
      <c r="B222" s="7" t="s">
        <v>149</v>
      </c>
      <c r="C222" s="8">
        <v>21</v>
      </c>
      <c r="D222" s="9">
        <v>1</v>
      </c>
      <c r="E222" s="10">
        <v>1</v>
      </c>
      <c r="F222" s="11"/>
      <c r="G222" s="12">
        <v>4285</v>
      </c>
      <c r="H222" s="12" t="s">
        <v>110</v>
      </c>
      <c r="I222" s="9">
        <v>1</v>
      </c>
      <c r="L222" s="9" t="s">
        <v>111</v>
      </c>
      <c r="M222" s="9" t="s">
        <v>130</v>
      </c>
      <c r="P222" s="12" t="s">
        <v>109</v>
      </c>
      <c r="Q222" s="200"/>
    </row>
    <row r="223" spans="1:17" ht="14.25" customHeight="1">
      <c r="A223" s="21">
        <v>2</v>
      </c>
      <c r="B223" s="7" t="s">
        <v>157</v>
      </c>
      <c r="C223" s="34">
        <v>19</v>
      </c>
      <c r="D223" s="9">
        <v>1</v>
      </c>
      <c r="E223" s="10">
        <v>1</v>
      </c>
      <c r="F223" s="11"/>
      <c r="G223" s="12">
        <v>3806</v>
      </c>
      <c r="H223" s="12" t="s">
        <v>369</v>
      </c>
      <c r="I223" s="9">
        <v>1</v>
      </c>
      <c r="L223" s="9" t="s">
        <v>111</v>
      </c>
      <c r="M223" s="9" t="s">
        <v>130</v>
      </c>
      <c r="P223" s="12" t="s">
        <v>109</v>
      </c>
      <c r="Q223" s="200" t="s">
        <v>370</v>
      </c>
    </row>
    <row r="224" spans="1:16" ht="14.25" customHeight="1">
      <c r="A224" s="21">
        <v>3</v>
      </c>
      <c r="B224" s="7" t="s">
        <v>161</v>
      </c>
      <c r="C224" s="8">
        <v>19</v>
      </c>
      <c r="D224" s="9">
        <v>2</v>
      </c>
      <c r="E224" s="10">
        <v>0.5</v>
      </c>
      <c r="F224" s="11"/>
      <c r="G224" s="12">
        <v>3806</v>
      </c>
      <c r="H224" s="12" t="s">
        <v>371</v>
      </c>
      <c r="I224" s="9">
        <v>0.5</v>
      </c>
      <c r="L224" s="9" t="s">
        <v>111</v>
      </c>
      <c r="M224" s="9" t="s">
        <v>130</v>
      </c>
      <c r="P224" s="12" t="s">
        <v>109</v>
      </c>
    </row>
    <row r="225" spans="1:16" ht="14.25" customHeight="1">
      <c r="A225" s="21"/>
      <c r="B225" s="7"/>
      <c r="C225" s="8"/>
      <c r="E225" s="10">
        <v>0.5</v>
      </c>
      <c r="F225" s="11"/>
      <c r="J225" s="9">
        <v>0.5</v>
      </c>
      <c r="P225" s="12" t="s">
        <v>109</v>
      </c>
    </row>
    <row r="226" spans="1:16" ht="14.25" customHeight="1">
      <c r="A226" s="21"/>
      <c r="B226" s="7"/>
      <c r="C226" s="8"/>
      <c r="E226" s="10">
        <v>1</v>
      </c>
      <c r="F226" s="11"/>
      <c r="H226" s="12" t="s">
        <v>372</v>
      </c>
      <c r="I226" s="9">
        <v>1</v>
      </c>
      <c r="L226" s="9" t="s">
        <v>111</v>
      </c>
      <c r="M226" s="9" t="s">
        <v>130</v>
      </c>
      <c r="P226" s="12" t="s">
        <v>109</v>
      </c>
    </row>
    <row r="227" spans="1:16" ht="14.25" customHeight="1">
      <c r="A227" s="21">
        <v>4</v>
      </c>
      <c r="B227" s="7" t="s">
        <v>172</v>
      </c>
      <c r="C227" s="8">
        <v>17</v>
      </c>
      <c r="D227" s="9">
        <v>1.5</v>
      </c>
      <c r="E227" s="10">
        <v>0.75</v>
      </c>
      <c r="F227" s="11"/>
      <c r="G227" s="12">
        <v>3339</v>
      </c>
      <c r="H227" s="12" t="s">
        <v>373</v>
      </c>
      <c r="I227" s="9">
        <v>0.75</v>
      </c>
      <c r="M227" s="9" t="s">
        <v>130</v>
      </c>
      <c r="P227" s="12" t="s">
        <v>109</v>
      </c>
    </row>
    <row r="228" spans="1:16" ht="14.25" customHeight="1">
      <c r="A228" s="21"/>
      <c r="B228" s="7"/>
      <c r="C228" s="8"/>
      <c r="E228" s="10">
        <v>0.75</v>
      </c>
      <c r="F228" s="11"/>
      <c r="H228" s="12" t="s">
        <v>374</v>
      </c>
      <c r="I228" s="9">
        <v>0.75</v>
      </c>
      <c r="M228" s="9" t="s">
        <v>130</v>
      </c>
      <c r="P228" s="12" t="s">
        <v>109</v>
      </c>
    </row>
    <row r="229" spans="1:16" ht="14.25" customHeight="1">
      <c r="A229" s="21">
        <v>5</v>
      </c>
      <c r="B229" s="51" t="s">
        <v>174</v>
      </c>
      <c r="C229" s="42">
        <v>16</v>
      </c>
      <c r="D229" s="9">
        <v>1</v>
      </c>
      <c r="E229" s="10">
        <v>1</v>
      </c>
      <c r="F229" s="11"/>
      <c r="G229" s="12">
        <v>3105</v>
      </c>
      <c r="H229" s="12" t="s">
        <v>375</v>
      </c>
      <c r="I229" s="9">
        <v>1</v>
      </c>
      <c r="M229" s="9" t="s">
        <v>130</v>
      </c>
      <c r="P229" s="12" t="s">
        <v>109</v>
      </c>
    </row>
    <row r="230" spans="1:16" ht="14.25" customHeight="1">
      <c r="A230" s="21">
        <v>6</v>
      </c>
      <c r="B230" s="7" t="s">
        <v>176</v>
      </c>
      <c r="C230" s="8">
        <v>11</v>
      </c>
      <c r="D230" s="9">
        <v>1</v>
      </c>
      <c r="E230" s="10">
        <v>1</v>
      </c>
      <c r="F230" s="11"/>
      <c r="G230" s="12">
        <v>2193</v>
      </c>
      <c r="H230" s="12" t="s">
        <v>376</v>
      </c>
      <c r="I230" s="9">
        <v>1</v>
      </c>
      <c r="P230" s="12" t="s">
        <v>135</v>
      </c>
    </row>
    <row r="231" spans="1:16" ht="14.25" customHeight="1">
      <c r="A231" s="21">
        <v>7</v>
      </c>
      <c r="B231" s="7" t="s">
        <v>133</v>
      </c>
      <c r="C231" s="8">
        <v>10</v>
      </c>
      <c r="D231" s="9">
        <v>1</v>
      </c>
      <c r="E231" s="10">
        <v>1</v>
      </c>
      <c r="F231" s="11"/>
      <c r="G231" s="12">
        <v>2026</v>
      </c>
      <c r="J231" s="9">
        <v>1</v>
      </c>
      <c r="P231" s="12" t="s">
        <v>135</v>
      </c>
    </row>
    <row r="232" spans="1:16" ht="14.25" customHeight="1">
      <c r="A232" s="278" t="s">
        <v>179</v>
      </c>
      <c r="B232" s="278"/>
      <c r="C232" s="20"/>
      <c r="D232" s="11">
        <f>SUM(D222:D231)</f>
        <v>8.5</v>
      </c>
      <c r="E232" s="11"/>
      <c r="F232" s="11"/>
      <c r="G232" s="19"/>
      <c r="H232" s="19"/>
      <c r="I232" s="11"/>
      <c r="J232" s="11"/>
      <c r="K232" s="11"/>
      <c r="L232" s="11"/>
      <c r="M232" s="11"/>
      <c r="N232" s="11"/>
      <c r="O232" s="19"/>
      <c r="P232" s="12" t="s">
        <v>135</v>
      </c>
    </row>
    <row r="233" spans="1:16" ht="14.25" customHeight="1">
      <c r="A233" s="277" t="s">
        <v>122</v>
      </c>
      <c r="B233" s="277"/>
      <c r="C233" s="20"/>
      <c r="D233" s="46"/>
      <c r="E233" s="47"/>
      <c r="F233" s="47"/>
      <c r="G233" s="48"/>
      <c r="H233" s="48"/>
      <c r="I233" s="46"/>
      <c r="J233" s="46"/>
      <c r="K233" s="46"/>
      <c r="L233" s="46"/>
      <c r="M233" s="46"/>
      <c r="N233" s="46"/>
      <c r="O233" s="48"/>
      <c r="P233" s="12" t="s">
        <v>135</v>
      </c>
    </row>
    <row r="234" spans="1:16" ht="26.25" customHeight="1">
      <c r="A234" s="21"/>
      <c r="B234" s="49" t="s">
        <v>377</v>
      </c>
      <c r="C234" s="8"/>
      <c r="D234" s="50">
        <f>SUM(E234:F234)</f>
        <v>3</v>
      </c>
      <c r="E234" s="50">
        <f>SUM(E235:E237)</f>
        <v>3</v>
      </c>
      <c r="F234" s="50">
        <f>SUM(F235:F237)</f>
        <v>0</v>
      </c>
      <c r="P234" s="12" t="s">
        <v>135</v>
      </c>
    </row>
    <row r="235" spans="1:16" ht="14.25" customHeight="1">
      <c r="A235" s="21">
        <v>1</v>
      </c>
      <c r="B235" s="7" t="s">
        <v>176</v>
      </c>
      <c r="C235" s="8">
        <v>11</v>
      </c>
      <c r="D235" s="9">
        <v>1</v>
      </c>
      <c r="E235" s="10">
        <v>1</v>
      </c>
      <c r="F235" s="11"/>
      <c r="G235" s="12">
        <v>2193</v>
      </c>
      <c r="H235" s="12" t="s">
        <v>378</v>
      </c>
      <c r="I235" s="9">
        <v>1</v>
      </c>
      <c r="P235" s="12" t="s">
        <v>135</v>
      </c>
    </row>
    <row r="236" spans="1:16" ht="14.25" customHeight="1">
      <c r="A236" s="21">
        <v>2</v>
      </c>
      <c r="B236" s="51" t="s">
        <v>133</v>
      </c>
      <c r="C236" s="42">
        <v>10</v>
      </c>
      <c r="D236" s="9">
        <v>1</v>
      </c>
      <c r="E236" s="10">
        <v>1</v>
      </c>
      <c r="F236" s="11"/>
      <c r="G236" s="12">
        <v>2026</v>
      </c>
      <c r="J236" s="9">
        <v>1</v>
      </c>
      <c r="O236" s="12" t="s">
        <v>723</v>
      </c>
      <c r="P236" s="12" t="s">
        <v>135</v>
      </c>
    </row>
    <row r="237" spans="1:16" ht="14.25" customHeight="1">
      <c r="A237" s="21">
        <v>3</v>
      </c>
      <c r="B237" s="7" t="s">
        <v>379</v>
      </c>
      <c r="C237" s="8">
        <v>9</v>
      </c>
      <c r="D237" s="9">
        <v>1</v>
      </c>
      <c r="E237" s="10">
        <v>1</v>
      </c>
      <c r="F237" s="11"/>
      <c r="G237" s="12">
        <v>1925</v>
      </c>
      <c r="H237" s="12" t="s">
        <v>787</v>
      </c>
      <c r="I237" s="9">
        <v>0.5</v>
      </c>
      <c r="N237" s="9" t="s">
        <v>380</v>
      </c>
      <c r="O237" s="37"/>
      <c r="P237" s="12" t="s">
        <v>135</v>
      </c>
    </row>
    <row r="238" spans="1:15" ht="14.25" customHeight="1">
      <c r="A238" s="21"/>
      <c r="B238" s="7"/>
      <c r="C238" s="8"/>
      <c r="E238" s="10"/>
      <c r="F238" s="11"/>
      <c r="J238" s="9">
        <v>0.5</v>
      </c>
      <c r="O238" s="37"/>
    </row>
    <row r="239" spans="1:16" ht="14.25" customHeight="1">
      <c r="A239" s="278" t="s">
        <v>147</v>
      </c>
      <c r="B239" s="278"/>
      <c r="C239" s="20"/>
      <c r="D239" s="11">
        <f>SUM(D235:D237)</f>
        <v>3</v>
      </c>
      <c r="E239" s="11"/>
      <c r="F239" s="11"/>
      <c r="G239" s="19"/>
      <c r="H239" s="19"/>
      <c r="I239" s="11"/>
      <c r="J239" s="11"/>
      <c r="K239" s="11"/>
      <c r="L239" s="11"/>
      <c r="M239" s="11"/>
      <c r="N239" s="11"/>
      <c r="O239" s="19"/>
      <c r="P239" s="19"/>
    </row>
    <row r="240" spans="1:16" ht="15" customHeight="1">
      <c r="A240" s="277" t="s">
        <v>122</v>
      </c>
      <c r="B240" s="277"/>
      <c r="C240" s="20"/>
      <c r="E240" s="11"/>
      <c r="F240" s="11"/>
      <c r="G240" s="19"/>
      <c r="H240" s="19"/>
      <c r="I240" s="11"/>
      <c r="J240" s="11"/>
      <c r="K240" s="11"/>
      <c r="L240" s="11"/>
      <c r="M240" s="11"/>
      <c r="N240" s="11"/>
      <c r="O240" s="19"/>
      <c r="P240" s="19"/>
    </row>
    <row r="241" spans="1:16" s="188" customFormat="1" ht="43.5" customHeight="1">
      <c r="A241" s="97"/>
      <c r="B241" s="212" t="s">
        <v>382</v>
      </c>
      <c r="C241" s="97"/>
      <c r="D241" s="198">
        <f>SUM(E241:F241)</f>
        <v>96.4</v>
      </c>
      <c r="E241" s="198">
        <f>SUM(E254,E255,E281,E314,E328,E367,E383)</f>
        <v>92.15</v>
      </c>
      <c r="F241" s="198">
        <f>SUM(F254,F255,F281,F314,F328,F367,F383)</f>
        <v>4.25</v>
      </c>
      <c r="G241" s="97"/>
      <c r="H241" s="97"/>
      <c r="I241" s="139"/>
      <c r="J241" s="139"/>
      <c r="K241" s="139"/>
      <c r="L241" s="139"/>
      <c r="M241" s="139"/>
      <c r="N241" s="139"/>
      <c r="O241" s="97"/>
      <c r="P241" s="97"/>
    </row>
    <row r="242" spans="1:16" ht="26.25" customHeight="1">
      <c r="A242" s="21">
        <v>1</v>
      </c>
      <c r="B242" s="22" t="s">
        <v>383</v>
      </c>
      <c r="C242" s="23">
        <v>21</v>
      </c>
      <c r="D242" s="9">
        <v>1</v>
      </c>
      <c r="E242" s="10">
        <v>1</v>
      </c>
      <c r="F242" s="11"/>
      <c r="G242" s="12">
        <v>4285</v>
      </c>
      <c r="H242" s="52" t="s">
        <v>384</v>
      </c>
      <c r="I242" s="9">
        <v>1</v>
      </c>
      <c r="L242" s="9" t="s">
        <v>385</v>
      </c>
      <c r="M242" s="9" t="s">
        <v>130</v>
      </c>
      <c r="P242" s="12" t="s">
        <v>109</v>
      </c>
    </row>
    <row r="243" spans="1:16" ht="27" customHeight="1">
      <c r="A243" s="6">
        <v>2</v>
      </c>
      <c r="B243" s="7" t="s">
        <v>131</v>
      </c>
      <c r="C243" s="8"/>
      <c r="D243" s="9">
        <v>1</v>
      </c>
      <c r="E243" s="10">
        <v>1</v>
      </c>
      <c r="F243" s="11"/>
      <c r="G243" s="12">
        <v>4071</v>
      </c>
      <c r="H243" s="12" t="s">
        <v>386</v>
      </c>
      <c r="I243" s="9">
        <v>1</v>
      </c>
      <c r="L243" s="9" t="s">
        <v>387</v>
      </c>
      <c r="M243" s="9" t="s">
        <v>130</v>
      </c>
      <c r="P243" s="12" t="s">
        <v>109</v>
      </c>
    </row>
    <row r="244" spans="1:16" ht="14.25" customHeight="1">
      <c r="A244" s="21">
        <v>3</v>
      </c>
      <c r="B244" s="24" t="s">
        <v>144</v>
      </c>
      <c r="C244" s="8">
        <v>10</v>
      </c>
      <c r="D244" s="9">
        <v>1</v>
      </c>
      <c r="E244" s="10">
        <v>1</v>
      </c>
      <c r="F244" s="11"/>
      <c r="G244" s="12">
        <v>2026</v>
      </c>
      <c r="H244" s="12" t="s">
        <v>388</v>
      </c>
      <c r="I244" s="9">
        <v>1</v>
      </c>
      <c r="P244" s="12" t="s">
        <v>135</v>
      </c>
    </row>
    <row r="245" spans="1:16" ht="14.25" customHeight="1">
      <c r="A245" s="21">
        <v>4</v>
      </c>
      <c r="B245" s="7" t="s">
        <v>133</v>
      </c>
      <c r="C245" s="8">
        <v>10</v>
      </c>
      <c r="D245" s="9">
        <v>6</v>
      </c>
      <c r="E245" s="10">
        <v>1</v>
      </c>
      <c r="F245" s="11"/>
      <c r="G245" s="12">
        <v>2026</v>
      </c>
      <c r="H245" s="12" t="s">
        <v>389</v>
      </c>
      <c r="I245" s="9">
        <v>1</v>
      </c>
      <c r="P245" s="12" t="s">
        <v>135</v>
      </c>
    </row>
    <row r="246" spans="1:16" ht="14.25" customHeight="1">
      <c r="A246" s="21"/>
      <c r="B246" s="7"/>
      <c r="C246" s="8"/>
      <c r="E246" s="10">
        <v>1</v>
      </c>
      <c r="F246" s="11"/>
      <c r="H246" s="12" t="s">
        <v>390</v>
      </c>
      <c r="I246" s="9">
        <v>1</v>
      </c>
      <c r="P246" s="12" t="s">
        <v>135</v>
      </c>
    </row>
    <row r="247" spans="1:16" ht="14.25" customHeight="1">
      <c r="A247" s="21"/>
      <c r="B247" s="7"/>
      <c r="C247" s="8"/>
      <c r="E247" s="10">
        <v>1</v>
      </c>
      <c r="F247" s="11"/>
      <c r="H247" s="12" t="s">
        <v>391</v>
      </c>
      <c r="I247" s="9">
        <v>1</v>
      </c>
      <c r="P247" s="12" t="s">
        <v>135</v>
      </c>
    </row>
    <row r="248" spans="1:15" ht="14.25" customHeight="1">
      <c r="A248" s="21"/>
      <c r="B248" s="7"/>
      <c r="C248" s="8"/>
      <c r="E248" s="10">
        <v>0.5</v>
      </c>
      <c r="F248" s="11"/>
      <c r="H248" s="12" t="s">
        <v>486</v>
      </c>
      <c r="I248" s="9">
        <v>0.5</v>
      </c>
      <c r="M248" s="9" t="s">
        <v>117</v>
      </c>
      <c r="O248" s="37"/>
    </row>
    <row r="249" spans="1:15" ht="14.25" customHeight="1">
      <c r="A249" s="21"/>
      <c r="B249" s="7"/>
      <c r="C249" s="8"/>
      <c r="E249" s="10">
        <v>0.5</v>
      </c>
      <c r="F249" s="11"/>
      <c r="H249" s="12" t="s">
        <v>440</v>
      </c>
      <c r="I249" s="9">
        <v>0.5</v>
      </c>
      <c r="M249" s="9" t="s">
        <v>117</v>
      </c>
      <c r="O249" s="37"/>
    </row>
    <row r="250" spans="1:13" ht="14.25" customHeight="1">
      <c r="A250" s="21"/>
      <c r="B250" s="7"/>
      <c r="C250" s="8"/>
      <c r="E250" s="10">
        <v>0.5</v>
      </c>
      <c r="F250" s="11"/>
      <c r="H250" s="12" t="s">
        <v>390</v>
      </c>
      <c r="I250" s="9">
        <v>0.5</v>
      </c>
      <c r="M250" s="9" t="s">
        <v>117</v>
      </c>
    </row>
    <row r="251" spans="1:13" ht="14.25" customHeight="1">
      <c r="A251" s="21"/>
      <c r="B251" s="7"/>
      <c r="C251" s="8"/>
      <c r="E251" s="10">
        <v>0.5</v>
      </c>
      <c r="F251" s="11"/>
      <c r="H251" s="12" t="s">
        <v>391</v>
      </c>
      <c r="I251" s="9">
        <v>0.5</v>
      </c>
      <c r="M251" s="9" t="s">
        <v>117</v>
      </c>
    </row>
    <row r="252" spans="1:13" ht="14.25" customHeight="1">
      <c r="A252" s="21"/>
      <c r="B252" s="7"/>
      <c r="C252" s="8"/>
      <c r="E252" s="10">
        <v>0.5</v>
      </c>
      <c r="F252" s="11"/>
      <c r="H252" s="12" t="s">
        <v>388</v>
      </c>
      <c r="I252" s="9">
        <v>0.5</v>
      </c>
      <c r="M252" s="9" t="s">
        <v>117</v>
      </c>
    </row>
    <row r="253" spans="1:13" ht="14.25" customHeight="1">
      <c r="A253" s="21"/>
      <c r="B253" s="7"/>
      <c r="C253" s="8"/>
      <c r="E253" s="10">
        <v>0.5</v>
      </c>
      <c r="F253" s="11"/>
      <c r="H253" s="12" t="s">
        <v>1329</v>
      </c>
      <c r="I253" s="9">
        <v>0.5</v>
      </c>
      <c r="M253" s="9" t="s">
        <v>117</v>
      </c>
    </row>
    <row r="254" spans="1:16" ht="14.25" customHeight="1">
      <c r="A254" s="273" t="s">
        <v>147</v>
      </c>
      <c r="B254" s="273"/>
      <c r="C254" s="20"/>
      <c r="D254" s="11">
        <f>SUM(D242:D253)</f>
        <v>9</v>
      </c>
      <c r="E254" s="28">
        <f>SUM(E242:E253)</f>
        <v>9</v>
      </c>
      <c r="F254" s="28">
        <f>SUM(F242:F253)</f>
        <v>0</v>
      </c>
      <c r="G254" s="19"/>
      <c r="H254" s="19"/>
      <c r="I254" s="11"/>
      <c r="J254" s="11"/>
      <c r="K254" s="11"/>
      <c r="L254" s="11"/>
      <c r="M254" s="11"/>
      <c r="N254" s="11"/>
      <c r="O254" s="19"/>
      <c r="P254" s="19"/>
    </row>
    <row r="255" spans="1:16" s="188" customFormat="1" ht="25.5" customHeight="1">
      <c r="A255" s="171"/>
      <c r="B255" s="49" t="s">
        <v>392</v>
      </c>
      <c r="C255" s="171"/>
      <c r="D255" s="194">
        <f>SUM(E255:F255)</f>
        <v>17</v>
      </c>
      <c r="E255" s="194">
        <f>SUM(E256:E279)</f>
        <v>17</v>
      </c>
      <c r="F255" s="194">
        <f>SUM(F256:F279)</f>
        <v>0</v>
      </c>
      <c r="G255" s="171"/>
      <c r="H255" s="171"/>
      <c r="I255" s="172"/>
      <c r="J255" s="172"/>
      <c r="K255" s="172"/>
      <c r="L255" s="172"/>
      <c r="M255" s="172"/>
      <c r="N255" s="172"/>
      <c r="O255" s="171"/>
      <c r="P255" s="171"/>
    </row>
    <row r="256" spans="1:17" ht="14.25" customHeight="1">
      <c r="A256" s="21">
        <v>1</v>
      </c>
      <c r="B256" s="7" t="s">
        <v>393</v>
      </c>
      <c r="C256" s="8">
        <v>19</v>
      </c>
      <c r="D256" s="9">
        <v>1</v>
      </c>
      <c r="E256" s="10">
        <v>1</v>
      </c>
      <c r="F256" s="11"/>
      <c r="G256" s="12">
        <v>3806</v>
      </c>
      <c r="H256" s="12" t="s">
        <v>399</v>
      </c>
      <c r="I256" s="9">
        <v>1</v>
      </c>
      <c r="L256" s="33" t="s">
        <v>400</v>
      </c>
      <c r="M256" s="12" t="s">
        <v>130</v>
      </c>
      <c r="P256" s="12" t="s">
        <v>109</v>
      </c>
      <c r="Q256" s="199" t="s">
        <v>401</v>
      </c>
    </row>
    <row r="257" spans="1:17" ht="14.25" customHeight="1">
      <c r="A257" s="21">
        <v>2</v>
      </c>
      <c r="B257" s="7" t="s">
        <v>295</v>
      </c>
      <c r="C257" s="8">
        <v>20</v>
      </c>
      <c r="D257" s="9">
        <v>1.5</v>
      </c>
      <c r="E257" s="10">
        <v>1</v>
      </c>
      <c r="F257" s="11"/>
      <c r="G257" s="12">
        <v>4051</v>
      </c>
      <c r="H257" s="12" t="s">
        <v>402</v>
      </c>
      <c r="I257" s="9">
        <v>1</v>
      </c>
      <c r="L257" s="33" t="s">
        <v>403</v>
      </c>
      <c r="M257" s="12" t="s">
        <v>130</v>
      </c>
      <c r="P257" s="12" t="s">
        <v>109</v>
      </c>
      <c r="Q257" s="199" t="s">
        <v>405</v>
      </c>
    </row>
    <row r="258" spans="1:17" ht="14.25" customHeight="1">
      <c r="A258" s="21"/>
      <c r="B258" s="7"/>
      <c r="C258" s="8"/>
      <c r="E258" s="10">
        <v>0.5</v>
      </c>
      <c r="F258" s="11"/>
      <c r="J258" s="9">
        <v>0.5</v>
      </c>
      <c r="L258" s="33"/>
      <c r="M258" s="12"/>
      <c r="P258" s="12" t="s">
        <v>109</v>
      </c>
      <c r="Q258" s="199"/>
    </row>
    <row r="259" spans="1:17" ht="14.25" customHeight="1">
      <c r="A259" s="21">
        <v>3</v>
      </c>
      <c r="B259" s="7" t="s">
        <v>157</v>
      </c>
      <c r="C259" s="8">
        <v>20</v>
      </c>
      <c r="D259" s="9">
        <v>0.5</v>
      </c>
      <c r="E259" s="10">
        <v>0.5</v>
      </c>
      <c r="F259" s="11"/>
      <c r="G259" s="12">
        <v>4051</v>
      </c>
      <c r="J259" s="9">
        <v>0.5</v>
      </c>
      <c r="L259" s="33"/>
      <c r="M259" s="12"/>
      <c r="P259" s="12" t="s">
        <v>109</v>
      </c>
      <c r="Q259" s="199"/>
    </row>
    <row r="260" spans="1:16" ht="14.25" customHeight="1">
      <c r="A260" s="21">
        <v>4</v>
      </c>
      <c r="B260" s="7" t="s">
        <v>161</v>
      </c>
      <c r="C260" s="8">
        <v>19</v>
      </c>
      <c r="D260" s="9">
        <v>4.75</v>
      </c>
      <c r="E260" s="10">
        <v>0.25</v>
      </c>
      <c r="F260" s="11"/>
      <c r="G260" s="12">
        <v>3806</v>
      </c>
      <c r="H260" s="12" t="s">
        <v>406</v>
      </c>
      <c r="I260" s="9">
        <v>0.25</v>
      </c>
      <c r="J260" s="162"/>
      <c r="K260" s="162"/>
      <c r="L260" s="213" t="s">
        <v>407</v>
      </c>
      <c r="M260" s="12" t="s">
        <v>130</v>
      </c>
      <c r="N260" s="9" t="s">
        <v>252</v>
      </c>
      <c r="P260" s="12" t="s">
        <v>109</v>
      </c>
    </row>
    <row r="261" spans="1:16" ht="14.25" customHeight="1">
      <c r="A261" s="21"/>
      <c r="B261" s="7"/>
      <c r="C261" s="8"/>
      <c r="E261" s="10">
        <v>1</v>
      </c>
      <c r="F261" s="11"/>
      <c r="H261" s="12" t="s">
        <v>408</v>
      </c>
      <c r="I261" s="9">
        <v>1</v>
      </c>
      <c r="L261" s="213" t="s">
        <v>409</v>
      </c>
      <c r="M261" s="12" t="s">
        <v>130</v>
      </c>
      <c r="P261" s="12" t="s">
        <v>109</v>
      </c>
    </row>
    <row r="262" spans="1:16" ht="14.25" customHeight="1">
      <c r="A262" s="21"/>
      <c r="B262" s="7"/>
      <c r="C262" s="8"/>
      <c r="E262" s="10">
        <v>1</v>
      </c>
      <c r="F262" s="11"/>
      <c r="H262" s="12" t="s">
        <v>410</v>
      </c>
      <c r="I262" s="9">
        <v>1</v>
      </c>
      <c r="L262" s="213" t="s">
        <v>407</v>
      </c>
      <c r="M262" s="12" t="s">
        <v>130</v>
      </c>
      <c r="P262" s="12" t="s">
        <v>109</v>
      </c>
    </row>
    <row r="263" spans="1:16" ht="14.25" customHeight="1">
      <c r="A263" s="21"/>
      <c r="B263" s="7"/>
      <c r="C263" s="8"/>
      <c r="E263" s="10">
        <v>1</v>
      </c>
      <c r="F263" s="11"/>
      <c r="H263" s="12" t="s">
        <v>411</v>
      </c>
      <c r="I263" s="9">
        <v>1</v>
      </c>
      <c r="L263" s="33" t="s">
        <v>407</v>
      </c>
      <c r="M263" s="12" t="s">
        <v>130</v>
      </c>
      <c r="P263" s="12" t="s">
        <v>109</v>
      </c>
    </row>
    <row r="264" spans="1:16" ht="14.25" customHeight="1">
      <c r="A264" s="21"/>
      <c r="B264" s="7"/>
      <c r="C264" s="8"/>
      <c r="E264" s="10">
        <v>0.25</v>
      </c>
      <c r="F264" s="11"/>
      <c r="J264" s="9">
        <v>0.25</v>
      </c>
      <c r="L264" s="33"/>
      <c r="M264" s="12"/>
      <c r="P264" s="12" t="s">
        <v>109</v>
      </c>
    </row>
    <row r="265" spans="1:16" ht="14.25" customHeight="1">
      <c r="A265" s="21"/>
      <c r="B265" s="7"/>
      <c r="C265" s="8"/>
      <c r="E265" s="10">
        <v>0.75</v>
      </c>
      <c r="F265" s="11"/>
      <c r="H265" s="12" t="s">
        <v>412</v>
      </c>
      <c r="I265" s="9">
        <v>0.75</v>
      </c>
      <c r="L265" s="33" t="s">
        <v>407</v>
      </c>
      <c r="M265" s="12" t="s">
        <v>130</v>
      </c>
      <c r="P265" s="12" t="s">
        <v>109</v>
      </c>
    </row>
    <row r="266" spans="1:16" ht="14.25" customHeight="1">
      <c r="A266" s="21"/>
      <c r="B266" s="7"/>
      <c r="C266" s="8"/>
      <c r="E266" s="10">
        <v>0.5</v>
      </c>
      <c r="F266" s="11"/>
      <c r="J266" s="9">
        <v>0.5</v>
      </c>
      <c r="L266" s="33"/>
      <c r="M266" s="12"/>
      <c r="N266" s="9" t="s">
        <v>255</v>
      </c>
      <c r="P266" s="12" t="s">
        <v>109</v>
      </c>
    </row>
    <row r="267" spans="1:17" ht="14.25" customHeight="1">
      <c r="A267" s="21">
        <v>5</v>
      </c>
      <c r="B267" s="7" t="s">
        <v>208</v>
      </c>
      <c r="C267" s="8">
        <v>19</v>
      </c>
      <c r="D267" s="9">
        <v>0.75</v>
      </c>
      <c r="E267" s="10">
        <v>0.25</v>
      </c>
      <c r="F267" s="11"/>
      <c r="G267" s="12">
        <v>3806</v>
      </c>
      <c r="J267" s="9">
        <v>0.25</v>
      </c>
      <c r="L267" s="33"/>
      <c r="M267" s="12"/>
      <c r="P267" s="12" t="s">
        <v>109</v>
      </c>
      <c r="Q267" s="38" t="s">
        <v>414</v>
      </c>
    </row>
    <row r="268" spans="1:16" ht="14.25" customHeight="1">
      <c r="A268" s="21"/>
      <c r="B268" s="7"/>
      <c r="C268" s="8"/>
      <c r="E268" s="10">
        <v>0.25</v>
      </c>
      <c r="F268" s="11"/>
      <c r="J268" s="9">
        <v>0.25</v>
      </c>
      <c r="L268" s="33"/>
      <c r="M268" s="12"/>
      <c r="O268" s="33"/>
      <c r="P268" s="12" t="s">
        <v>109</v>
      </c>
    </row>
    <row r="269" spans="1:15" ht="14.25" customHeight="1">
      <c r="A269" s="21"/>
      <c r="B269" s="7"/>
      <c r="C269" s="8"/>
      <c r="E269" s="10">
        <v>0.25</v>
      </c>
      <c r="F269" s="11"/>
      <c r="J269" s="9">
        <v>0.25</v>
      </c>
      <c r="L269" s="33"/>
      <c r="M269" s="12"/>
      <c r="O269" s="33"/>
    </row>
    <row r="270" spans="1:16" ht="14.25" customHeight="1">
      <c r="A270" s="21">
        <v>6</v>
      </c>
      <c r="B270" s="7" t="s">
        <v>172</v>
      </c>
      <c r="C270" s="8">
        <v>17</v>
      </c>
      <c r="D270" s="9">
        <v>5.5</v>
      </c>
      <c r="E270" s="10">
        <v>0.75</v>
      </c>
      <c r="F270" s="11"/>
      <c r="G270" s="12">
        <v>3339</v>
      </c>
      <c r="H270" s="12" t="s">
        <v>416</v>
      </c>
      <c r="I270" s="9">
        <v>0.75</v>
      </c>
      <c r="M270" s="12" t="s">
        <v>130</v>
      </c>
      <c r="P270" s="12" t="s">
        <v>109</v>
      </c>
    </row>
    <row r="271" spans="1:16" ht="14.25" customHeight="1">
      <c r="A271" s="21"/>
      <c r="B271" s="7"/>
      <c r="C271" s="8"/>
      <c r="E271" s="10">
        <v>1</v>
      </c>
      <c r="F271" s="11"/>
      <c r="H271" s="12" t="s">
        <v>417</v>
      </c>
      <c r="I271" s="9">
        <v>1</v>
      </c>
      <c r="M271" s="12" t="s">
        <v>130</v>
      </c>
      <c r="P271" s="12" t="s">
        <v>109</v>
      </c>
    </row>
    <row r="272" spans="1:16" ht="14.25" customHeight="1">
      <c r="A272" s="21"/>
      <c r="B272" s="7"/>
      <c r="C272" s="8"/>
      <c r="E272" s="10">
        <v>0.75</v>
      </c>
      <c r="F272" s="11"/>
      <c r="H272" s="12" t="s">
        <v>418</v>
      </c>
      <c r="I272" s="9">
        <v>0.75</v>
      </c>
      <c r="M272" s="12" t="s">
        <v>130</v>
      </c>
      <c r="P272" s="12" t="s">
        <v>109</v>
      </c>
    </row>
    <row r="273" spans="1:16" ht="14.25" customHeight="1">
      <c r="A273" s="21"/>
      <c r="B273" s="7"/>
      <c r="C273" s="8"/>
      <c r="E273" s="10">
        <v>0.25</v>
      </c>
      <c r="F273" s="11"/>
      <c r="H273" s="12" t="s">
        <v>413</v>
      </c>
      <c r="I273" s="9">
        <v>0.25</v>
      </c>
      <c r="M273" s="12" t="s">
        <v>130</v>
      </c>
      <c r="P273" s="12" t="s">
        <v>109</v>
      </c>
    </row>
    <row r="274" spans="1:16" ht="14.25" customHeight="1">
      <c r="A274" s="21"/>
      <c r="B274" s="7"/>
      <c r="C274" s="8"/>
      <c r="E274" s="10">
        <v>0.75</v>
      </c>
      <c r="F274" s="11"/>
      <c r="H274" s="12" t="s">
        <v>419</v>
      </c>
      <c r="I274" s="9">
        <v>0.75</v>
      </c>
      <c r="M274" s="12" t="s">
        <v>130</v>
      </c>
      <c r="P274" s="12" t="s">
        <v>109</v>
      </c>
    </row>
    <row r="275" spans="1:16" ht="14.25" customHeight="1">
      <c r="A275" s="21"/>
      <c r="B275" s="7"/>
      <c r="C275" s="8"/>
      <c r="E275" s="10">
        <v>1</v>
      </c>
      <c r="F275" s="11"/>
      <c r="H275" s="12" t="s">
        <v>420</v>
      </c>
      <c r="I275" s="9">
        <v>1</v>
      </c>
      <c r="M275" s="12" t="s">
        <v>130</v>
      </c>
      <c r="P275" s="12" t="s">
        <v>109</v>
      </c>
    </row>
    <row r="276" spans="1:16" ht="14.25" customHeight="1">
      <c r="A276" s="21"/>
      <c r="B276" s="7"/>
      <c r="C276" s="8"/>
      <c r="E276" s="10">
        <v>1</v>
      </c>
      <c r="F276" s="11"/>
      <c r="H276" s="12" t="s">
        <v>415</v>
      </c>
      <c r="I276" s="9">
        <v>1</v>
      </c>
      <c r="M276" s="12" t="s">
        <v>130</v>
      </c>
      <c r="P276" s="12" t="s">
        <v>109</v>
      </c>
    </row>
    <row r="277" spans="1:16" ht="14.25" customHeight="1">
      <c r="A277" s="21">
        <v>7</v>
      </c>
      <c r="B277" s="7" t="s">
        <v>176</v>
      </c>
      <c r="C277" s="8">
        <v>11</v>
      </c>
      <c r="D277" s="9">
        <v>1</v>
      </c>
      <c r="E277" s="10">
        <v>1</v>
      </c>
      <c r="F277" s="11"/>
      <c r="G277" s="12">
        <v>2193</v>
      </c>
      <c r="H277" s="12" t="s">
        <v>421</v>
      </c>
      <c r="I277" s="9">
        <v>1</v>
      </c>
      <c r="P277" s="12" t="s">
        <v>135</v>
      </c>
    </row>
    <row r="278" spans="1:16" ht="14.25" customHeight="1">
      <c r="A278" s="21">
        <v>8</v>
      </c>
      <c r="B278" s="22" t="s">
        <v>133</v>
      </c>
      <c r="C278" s="8">
        <v>10</v>
      </c>
      <c r="D278" s="9">
        <v>2</v>
      </c>
      <c r="E278" s="10">
        <v>1</v>
      </c>
      <c r="F278" s="11"/>
      <c r="G278" s="12">
        <v>2026</v>
      </c>
      <c r="H278" s="12" t="s">
        <v>236</v>
      </c>
      <c r="I278" s="9">
        <v>1</v>
      </c>
      <c r="P278" s="12" t="s">
        <v>135</v>
      </c>
    </row>
    <row r="279" spans="1:16" ht="14.25" customHeight="1">
      <c r="A279" s="21"/>
      <c r="B279" s="22"/>
      <c r="C279" s="8"/>
      <c r="E279" s="10">
        <v>1</v>
      </c>
      <c r="F279" s="11"/>
      <c r="H279" s="12" t="s">
        <v>422</v>
      </c>
      <c r="I279" s="9">
        <v>1</v>
      </c>
      <c r="P279" s="12" t="s">
        <v>135</v>
      </c>
    </row>
    <row r="280" spans="1:16" ht="14.25" customHeight="1">
      <c r="A280" s="273" t="s">
        <v>147</v>
      </c>
      <c r="B280" s="273"/>
      <c r="C280" s="20"/>
      <c r="D280" s="11">
        <f>SUM(D256:D279)</f>
        <v>17</v>
      </c>
      <c r="E280" s="11"/>
      <c r="F280" s="11"/>
      <c r="G280" s="19"/>
      <c r="H280" s="19"/>
      <c r="I280" s="11"/>
      <c r="J280" s="11"/>
      <c r="K280" s="11"/>
      <c r="L280" s="11"/>
      <c r="M280" s="11"/>
      <c r="N280" s="11"/>
      <c r="O280" s="19"/>
      <c r="P280" s="19"/>
    </row>
    <row r="281" spans="1:16" s="188" customFormat="1" ht="30.75" customHeight="1">
      <c r="A281" s="171"/>
      <c r="B281" s="49" t="s">
        <v>423</v>
      </c>
      <c r="C281" s="49"/>
      <c r="D281" s="194">
        <f>SUM(E281:F281)</f>
        <v>22.15</v>
      </c>
      <c r="E281" s="194">
        <f>SUM(E282:E311)</f>
        <v>20.65</v>
      </c>
      <c r="F281" s="194">
        <f>SUM(F282:F311)</f>
        <v>1.5</v>
      </c>
      <c r="G281" s="171"/>
      <c r="H281" s="171"/>
      <c r="I281" s="172"/>
      <c r="J281" s="172"/>
      <c r="K281" s="172"/>
      <c r="L281" s="172"/>
      <c r="M281" s="172"/>
      <c r="N281" s="172"/>
      <c r="O281" s="171"/>
      <c r="P281" s="171"/>
    </row>
    <row r="282" spans="1:17" ht="26.25" customHeight="1">
      <c r="A282" s="21">
        <v>1</v>
      </c>
      <c r="B282" s="7" t="s">
        <v>424</v>
      </c>
      <c r="C282" s="34">
        <v>19</v>
      </c>
      <c r="D282" s="9">
        <v>1</v>
      </c>
      <c r="E282" s="10">
        <v>1</v>
      </c>
      <c r="F282" s="11"/>
      <c r="G282" s="12">
        <v>3806</v>
      </c>
      <c r="H282" s="12" t="s">
        <v>425</v>
      </c>
      <c r="I282" s="9">
        <v>1</v>
      </c>
      <c r="L282" s="12" t="s">
        <v>387</v>
      </c>
      <c r="M282" s="12" t="s">
        <v>130</v>
      </c>
      <c r="P282" s="12" t="s">
        <v>109</v>
      </c>
      <c r="Q282" s="200" t="s">
        <v>426</v>
      </c>
    </row>
    <row r="283" spans="1:17" ht="14.25" customHeight="1">
      <c r="A283" s="21">
        <v>2</v>
      </c>
      <c r="B283" s="7" t="s">
        <v>157</v>
      </c>
      <c r="C283" s="34">
        <v>19</v>
      </c>
      <c r="D283" s="9">
        <v>0.4</v>
      </c>
      <c r="E283" s="10">
        <v>0.4</v>
      </c>
      <c r="F283" s="11"/>
      <c r="G283" s="12">
        <v>3806</v>
      </c>
      <c r="J283" s="9">
        <v>0.4</v>
      </c>
      <c r="L283" s="12"/>
      <c r="M283" s="12"/>
      <c r="P283" s="12" t="s">
        <v>109</v>
      </c>
      <c r="Q283" s="200" t="s">
        <v>426</v>
      </c>
    </row>
    <row r="284" spans="1:16" ht="14.25" customHeight="1">
      <c r="A284" s="21">
        <v>3</v>
      </c>
      <c r="B284" s="7" t="s">
        <v>161</v>
      </c>
      <c r="C284" s="8">
        <v>19</v>
      </c>
      <c r="D284" s="9">
        <v>6.5</v>
      </c>
      <c r="E284" s="10">
        <v>1</v>
      </c>
      <c r="F284" s="11"/>
      <c r="G284" s="12">
        <v>3806</v>
      </c>
      <c r="H284" s="12" t="s">
        <v>427</v>
      </c>
      <c r="I284" s="9">
        <v>1</v>
      </c>
      <c r="L284" s="12" t="s">
        <v>387</v>
      </c>
      <c r="M284" s="12" t="s">
        <v>130</v>
      </c>
      <c r="P284" s="12" t="s">
        <v>109</v>
      </c>
    </row>
    <row r="285" spans="1:16" ht="14.25" customHeight="1">
      <c r="A285" s="21"/>
      <c r="B285" s="7"/>
      <c r="C285" s="8"/>
      <c r="E285" s="10">
        <v>0.75</v>
      </c>
      <c r="F285" s="11"/>
      <c r="H285" s="12" t="s">
        <v>428</v>
      </c>
      <c r="I285" s="9">
        <v>0.75</v>
      </c>
      <c r="L285" s="12" t="s">
        <v>387</v>
      </c>
      <c r="M285" s="12" t="s">
        <v>130</v>
      </c>
      <c r="P285" s="12" t="s">
        <v>109</v>
      </c>
    </row>
    <row r="286" spans="1:16" ht="14.25" customHeight="1">
      <c r="A286" s="21"/>
      <c r="B286" s="7"/>
      <c r="C286" s="8"/>
      <c r="E286" s="10">
        <v>1</v>
      </c>
      <c r="F286" s="11"/>
      <c r="H286" s="12" t="s">
        <v>429</v>
      </c>
      <c r="I286" s="9">
        <v>1</v>
      </c>
      <c r="L286" s="12" t="s">
        <v>387</v>
      </c>
      <c r="M286" s="12" t="s">
        <v>130</v>
      </c>
      <c r="P286" s="12" t="s">
        <v>109</v>
      </c>
    </row>
    <row r="287" spans="1:16" ht="14.25" customHeight="1">
      <c r="A287" s="21"/>
      <c r="B287" s="7"/>
      <c r="C287" s="8"/>
      <c r="E287" s="10">
        <v>1</v>
      </c>
      <c r="F287" s="11"/>
      <c r="H287" s="12" t="s">
        <v>430</v>
      </c>
      <c r="I287" s="9">
        <v>1</v>
      </c>
      <c r="L287" s="12" t="s">
        <v>387</v>
      </c>
      <c r="M287" s="12" t="s">
        <v>130</v>
      </c>
      <c r="P287" s="12" t="s">
        <v>109</v>
      </c>
    </row>
    <row r="288" spans="1:16" ht="14.25" customHeight="1">
      <c r="A288" s="21"/>
      <c r="B288" s="7"/>
      <c r="C288" s="8"/>
      <c r="E288" s="10">
        <v>0.75</v>
      </c>
      <c r="F288" s="11"/>
      <c r="H288" s="12" t="s">
        <v>431</v>
      </c>
      <c r="I288" s="9">
        <v>0.75</v>
      </c>
      <c r="L288" s="12" t="s">
        <v>387</v>
      </c>
      <c r="M288" s="12" t="s">
        <v>130</v>
      </c>
      <c r="P288" s="12" t="s">
        <v>109</v>
      </c>
    </row>
    <row r="289" spans="1:16" ht="14.25" customHeight="1">
      <c r="A289" s="21"/>
      <c r="B289" s="7"/>
      <c r="C289" s="8"/>
      <c r="E289" s="10">
        <v>1</v>
      </c>
      <c r="F289" s="11"/>
      <c r="H289" s="12" t="s">
        <v>432</v>
      </c>
      <c r="I289" s="9">
        <v>1</v>
      </c>
      <c r="L289" s="12" t="s">
        <v>387</v>
      </c>
      <c r="M289" s="12" t="s">
        <v>130</v>
      </c>
      <c r="P289" s="12" t="s">
        <v>109</v>
      </c>
    </row>
    <row r="290" spans="1:16" ht="14.25" customHeight="1">
      <c r="A290" s="21"/>
      <c r="B290" s="7"/>
      <c r="C290" s="8"/>
      <c r="E290" s="10">
        <v>1</v>
      </c>
      <c r="F290" s="11"/>
      <c r="H290" s="12" t="s">
        <v>433</v>
      </c>
      <c r="I290" s="9">
        <v>1</v>
      </c>
      <c r="L290" s="12" t="s">
        <v>387</v>
      </c>
      <c r="M290" s="12" t="s">
        <v>130</v>
      </c>
      <c r="P290" s="12" t="s">
        <v>109</v>
      </c>
    </row>
    <row r="291" spans="1:16" ht="14.25" customHeight="1">
      <c r="A291" s="21">
        <v>4</v>
      </c>
      <c r="B291" s="7" t="s">
        <v>208</v>
      </c>
      <c r="C291" s="8">
        <v>19</v>
      </c>
      <c r="D291" s="9">
        <v>1.5</v>
      </c>
      <c r="E291" s="10">
        <v>0.75</v>
      </c>
      <c r="F291" s="11"/>
      <c r="G291" s="12">
        <v>3806</v>
      </c>
      <c r="H291" s="12" t="s">
        <v>434</v>
      </c>
      <c r="I291" s="9">
        <v>0.75</v>
      </c>
      <c r="L291" s="12" t="s">
        <v>387</v>
      </c>
      <c r="M291" s="12" t="s">
        <v>130</v>
      </c>
      <c r="P291" s="12" t="s">
        <v>109</v>
      </c>
    </row>
    <row r="292" spans="1:16" ht="14.25" customHeight="1">
      <c r="A292" s="21"/>
      <c r="B292" s="7"/>
      <c r="C292" s="8"/>
      <c r="E292" s="10">
        <v>0.75</v>
      </c>
      <c r="F292" s="11"/>
      <c r="H292" s="12" t="s">
        <v>435</v>
      </c>
      <c r="I292" s="9">
        <v>0.75</v>
      </c>
      <c r="L292" s="12" t="s">
        <v>436</v>
      </c>
      <c r="M292" s="12" t="s">
        <v>130</v>
      </c>
      <c r="P292" s="12" t="s">
        <v>109</v>
      </c>
    </row>
    <row r="293" spans="1:17" ht="14.25" customHeight="1">
      <c r="A293" s="21">
        <v>5</v>
      </c>
      <c r="B293" s="7" t="s">
        <v>208</v>
      </c>
      <c r="C293" s="34">
        <v>17</v>
      </c>
      <c r="D293" s="9">
        <v>0.75</v>
      </c>
      <c r="E293" s="10">
        <v>0.75</v>
      </c>
      <c r="F293" s="11"/>
      <c r="G293" s="12">
        <v>3339</v>
      </c>
      <c r="H293" s="12" t="s">
        <v>437</v>
      </c>
      <c r="I293" s="9">
        <v>0.75</v>
      </c>
      <c r="L293" s="12" t="s">
        <v>436</v>
      </c>
      <c r="M293" s="12" t="s">
        <v>130</v>
      </c>
      <c r="P293" s="12" t="s">
        <v>109</v>
      </c>
      <c r="Q293" s="200" t="s">
        <v>438</v>
      </c>
    </row>
    <row r="294" spans="1:16" ht="14.25" customHeight="1">
      <c r="A294" s="21">
        <v>6</v>
      </c>
      <c r="B294" s="7" t="s">
        <v>172</v>
      </c>
      <c r="C294" s="8">
        <v>17</v>
      </c>
      <c r="D294" s="9">
        <v>7.5</v>
      </c>
      <c r="E294" s="10">
        <v>1</v>
      </c>
      <c r="F294" s="11"/>
      <c r="G294" s="12">
        <v>3339</v>
      </c>
      <c r="H294" s="12" t="s">
        <v>439</v>
      </c>
      <c r="I294" s="9">
        <v>1</v>
      </c>
      <c r="M294" s="12" t="s">
        <v>130</v>
      </c>
      <c r="P294" s="12" t="s">
        <v>109</v>
      </c>
    </row>
    <row r="295" spans="1:16" ht="14.25" customHeight="1">
      <c r="A295" s="21"/>
      <c r="B295" s="7"/>
      <c r="C295" s="8"/>
      <c r="E295" s="10">
        <v>1</v>
      </c>
      <c r="F295" s="11"/>
      <c r="H295" s="12" t="s">
        <v>440</v>
      </c>
      <c r="I295" s="9">
        <v>1</v>
      </c>
      <c r="M295" s="12" t="s">
        <v>130</v>
      </c>
      <c r="P295" s="12" t="s">
        <v>109</v>
      </c>
    </row>
    <row r="296" spans="1:16" ht="14.25" customHeight="1">
      <c r="A296" s="21"/>
      <c r="B296" s="7"/>
      <c r="C296" s="8"/>
      <c r="E296" s="10"/>
      <c r="F296" s="11"/>
      <c r="H296" s="12" t="s">
        <v>441</v>
      </c>
      <c r="M296" s="12"/>
      <c r="N296" s="9" t="s">
        <v>252</v>
      </c>
      <c r="P296" s="12" t="s">
        <v>109</v>
      </c>
    </row>
    <row r="297" spans="1:13" ht="14.25" customHeight="1">
      <c r="A297" s="21"/>
      <c r="B297" s="7"/>
      <c r="C297" s="8"/>
      <c r="E297" s="10">
        <v>0.75</v>
      </c>
      <c r="F297" s="11"/>
      <c r="I297" s="9">
        <v>0.75</v>
      </c>
      <c r="M297" s="12" t="s">
        <v>564</v>
      </c>
    </row>
    <row r="298" spans="1:16" ht="14.25" customHeight="1">
      <c r="A298" s="21"/>
      <c r="B298" s="7"/>
      <c r="C298" s="8"/>
      <c r="E298" s="10">
        <v>0.75</v>
      </c>
      <c r="F298" s="11"/>
      <c r="H298" s="12" t="s">
        <v>442</v>
      </c>
      <c r="I298" s="9">
        <v>0.75</v>
      </c>
      <c r="M298" s="12" t="s">
        <v>130</v>
      </c>
      <c r="P298" s="12" t="s">
        <v>109</v>
      </c>
    </row>
    <row r="299" spans="1:16" ht="14.25" customHeight="1">
      <c r="A299" s="21"/>
      <c r="B299" s="7"/>
      <c r="C299" s="8"/>
      <c r="E299" s="10">
        <v>0.75</v>
      </c>
      <c r="F299" s="11"/>
      <c r="H299" s="12" t="s">
        <v>443</v>
      </c>
      <c r="I299" s="9">
        <v>0.75</v>
      </c>
      <c r="M299" s="12" t="s">
        <v>130</v>
      </c>
      <c r="P299" s="12" t="s">
        <v>109</v>
      </c>
    </row>
    <row r="300" spans="1:16" ht="14.25" customHeight="1">
      <c r="A300" s="21"/>
      <c r="B300" s="7"/>
      <c r="C300" s="8"/>
      <c r="E300" s="10">
        <v>0.75</v>
      </c>
      <c r="F300" s="11"/>
      <c r="H300" s="12" t="s">
        <v>444</v>
      </c>
      <c r="I300" s="9">
        <v>0.75</v>
      </c>
      <c r="M300" s="12" t="s">
        <v>130</v>
      </c>
      <c r="P300" s="12" t="s">
        <v>109</v>
      </c>
    </row>
    <row r="301" spans="1:16" ht="14.25" customHeight="1">
      <c r="A301" s="21"/>
      <c r="B301" s="7"/>
      <c r="C301" s="8"/>
      <c r="E301" s="10">
        <v>0.75</v>
      </c>
      <c r="F301" s="11"/>
      <c r="H301" s="12" t="s">
        <v>445</v>
      </c>
      <c r="I301" s="9">
        <v>0.75</v>
      </c>
      <c r="M301" s="12" t="s">
        <v>130</v>
      </c>
      <c r="P301" s="12" t="s">
        <v>109</v>
      </c>
    </row>
    <row r="302" spans="1:16" ht="14.25" customHeight="1">
      <c r="A302" s="21"/>
      <c r="B302" s="7"/>
      <c r="C302" s="8"/>
      <c r="E302" s="10">
        <v>0.5</v>
      </c>
      <c r="F302" s="11"/>
      <c r="H302" s="12" t="s">
        <v>446</v>
      </c>
      <c r="I302" s="9">
        <v>0.5</v>
      </c>
      <c r="M302" s="12" t="s">
        <v>130</v>
      </c>
      <c r="P302" s="12" t="s">
        <v>109</v>
      </c>
    </row>
    <row r="303" spans="1:16" ht="14.25" customHeight="1">
      <c r="A303" s="21"/>
      <c r="B303" s="7"/>
      <c r="C303" s="8"/>
      <c r="E303" s="10">
        <v>0.5</v>
      </c>
      <c r="F303" s="11"/>
      <c r="H303" s="12" t="s">
        <v>447</v>
      </c>
      <c r="I303" s="9">
        <v>0.5</v>
      </c>
      <c r="M303" s="12" t="s">
        <v>130</v>
      </c>
      <c r="P303" s="12" t="s">
        <v>109</v>
      </c>
    </row>
    <row r="304" spans="1:16" ht="14.25" customHeight="1">
      <c r="A304" s="21"/>
      <c r="B304" s="7"/>
      <c r="C304" s="8"/>
      <c r="E304" s="10">
        <v>0.75</v>
      </c>
      <c r="F304" s="11"/>
      <c r="H304" s="12" t="s">
        <v>448</v>
      </c>
      <c r="I304" s="9">
        <v>0.75</v>
      </c>
      <c r="M304" s="12" t="s">
        <v>130</v>
      </c>
      <c r="P304" s="12" t="s">
        <v>109</v>
      </c>
    </row>
    <row r="305" spans="1:66" s="197" customFormat="1" ht="14.25" customHeight="1">
      <c r="A305" s="25">
        <v>7</v>
      </c>
      <c r="B305" s="14" t="s">
        <v>449</v>
      </c>
      <c r="C305" s="15">
        <v>20</v>
      </c>
      <c r="D305" s="16">
        <v>0.5</v>
      </c>
      <c r="E305" s="17"/>
      <c r="F305" s="17">
        <v>0.5</v>
      </c>
      <c r="G305" s="18">
        <v>4051</v>
      </c>
      <c r="H305" s="18"/>
      <c r="I305" s="16"/>
      <c r="J305" s="16"/>
      <c r="K305" s="16">
        <v>0.5</v>
      </c>
      <c r="L305" s="16"/>
      <c r="M305" s="16"/>
      <c r="N305" s="16"/>
      <c r="O305" s="18"/>
      <c r="P305" s="1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  <c r="BD305" s="38"/>
      <c r="BE305" s="38"/>
      <c r="BF305" s="38"/>
      <c r="BG305" s="38"/>
      <c r="BH305" s="38"/>
      <c r="BI305" s="38"/>
      <c r="BJ305" s="38"/>
      <c r="BK305" s="38"/>
      <c r="BL305" s="38"/>
      <c r="BM305" s="38"/>
      <c r="BN305" s="38"/>
    </row>
    <row r="306" spans="1:66" s="197" customFormat="1" ht="14.25" customHeight="1">
      <c r="A306" s="25">
        <v>8</v>
      </c>
      <c r="B306" s="14" t="s">
        <v>450</v>
      </c>
      <c r="C306" s="15">
        <v>19</v>
      </c>
      <c r="D306" s="53">
        <v>0.25</v>
      </c>
      <c r="E306" s="54"/>
      <c r="F306" s="54">
        <v>0.25</v>
      </c>
      <c r="G306" s="18">
        <v>3806</v>
      </c>
      <c r="H306" s="18"/>
      <c r="I306" s="16"/>
      <c r="J306" s="16"/>
      <c r="K306" s="16">
        <v>0.25</v>
      </c>
      <c r="L306" s="16"/>
      <c r="M306" s="16"/>
      <c r="N306" s="16"/>
      <c r="O306" s="18"/>
      <c r="P306" s="1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  <c r="BD306" s="38"/>
      <c r="BE306" s="38"/>
      <c r="BF306" s="38"/>
      <c r="BG306" s="38"/>
      <c r="BH306" s="38"/>
      <c r="BI306" s="38"/>
      <c r="BJ306" s="38"/>
      <c r="BK306" s="38"/>
      <c r="BL306" s="38"/>
      <c r="BM306" s="38"/>
      <c r="BN306" s="38"/>
    </row>
    <row r="307" spans="1:66" s="197" customFormat="1" ht="14.25" customHeight="1">
      <c r="A307" s="25">
        <v>9</v>
      </c>
      <c r="B307" s="14" t="s">
        <v>452</v>
      </c>
      <c r="C307" s="15">
        <v>17</v>
      </c>
      <c r="D307" s="53">
        <v>0.75</v>
      </c>
      <c r="E307" s="54"/>
      <c r="F307" s="54">
        <v>0.75</v>
      </c>
      <c r="G307" s="18">
        <v>3339</v>
      </c>
      <c r="H307" s="18" t="s">
        <v>558</v>
      </c>
      <c r="I307" s="16">
        <v>0.25</v>
      </c>
      <c r="J307" s="16"/>
      <c r="K307" s="16"/>
      <c r="L307" s="16"/>
      <c r="M307" s="16" t="s">
        <v>559</v>
      </c>
      <c r="N307" s="16"/>
      <c r="O307" s="18"/>
      <c r="P307" s="1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  <c r="BD307" s="38"/>
      <c r="BE307" s="38"/>
      <c r="BF307" s="38"/>
      <c r="BG307" s="38"/>
      <c r="BH307" s="38"/>
      <c r="BI307" s="38"/>
      <c r="BJ307" s="38"/>
      <c r="BK307" s="38"/>
      <c r="BL307" s="38"/>
      <c r="BM307" s="38"/>
      <c r="BN307" s="38"/>
    </row>
    <row r="308" spans="1:66" s="197" customFormat="1" ht="14.25" customHeight="1">
      <c r="A308" s="25"/>
      <c r="B308" s="14"/>
      <c r="C308" s="15"/>
      <c r="D308" s="53"/>
      <c r="E308" s="54"/>
      <c r="F308" s="54"/>
      <c r="G308" s="18"/>
      <c r="H308" s="18" t="s">
        <v>560</v>
      </c>
      <c r="I308" s="16">
        <v>0.5</v>
      </c>
      <c r="J308" s="16"/>
      <c r="K308" s="16"/>
      <c r="L308" s="16"/>
      <c r="M308" s="16"/>
      <c r="N308" s="16"/>
      <c r="O308" s="18"/>
      <c r="P308" s="1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  <c r="BD308" s="38"/>
      <c r="BE308" s="38"/>
      <c r="BF308" s="38"/>
      <c r="BG308" s="38"/>
      <c r="BH308" s="38"/>
      <c r="BI308" s="38"/>
      <c r="BJ308" s="38"/>
      <c r="BK308" s="38"/>
      <c r="BL308" s="38"/>
      <c r="BM308" s="38"/>
      <c r="BN308" s="38"/>
    </row>
    <row r="309" spans="1:16" ht="14.25" customHeight="1">
      <c r="A309" s="21">
        <v>10</v>
      </c>
      <c r="B309" s="7" t="s">
        <v>176</v>
      </c>
      <c r="C309" s="8">
        <v>11</v>
      </c>
      <c r="D309" s="9">
        <v>1</v>
      </c>
      <c r="E309" s="10">
        <v>1</v>
      </c>
      <c r="F309" s="11"/>
      <c r="G309" s="12">
        <v>2193</v>
      </c>
      <c r="H309" s="12" t="s">
        <v>453</v>
      </c>
      <c r="I309" s="9">
        <v>1</v>
      </c>
      <c r="P309" s="12" t="s">
        <v>135</v>
      </c>
    </row>
    <row r="310" spans="1:16" ht="14.25" customHeight="1">
      <c r="A310" s="21">
        <v>11</v>
      </c>
      <c r="B310" s="22" t="s">
        <v>133</v>
      </c>
      <c r="C310" s="8">
        <v>10</v>
      </c>
      <c r="D310" s="9">
        <v>2</v>
      </c>
      <c r="E310" s="10">
        <v>1</v>
      </c>
      <c r="F310" s="11"/>
      <c r="G310" s="12">
        <v>2026</v>
      </c>
      <c r="H310" s="12" t="s">
        <v>454</v>
      </c>
      <c r="I310" s="9">
        <v>1</v>
      </c>
      <c r="P310" s="12" t="s">
        <v>135</v>
      </c>
    </row>
    <row r="311" spans="1:15" ht="14.25" customHeight="1">
      <c r="A311" s="21"/>
      <c r="B311" s="7"/>
      <c r="C311" s="8"/>
      <c r="E311" s="10">
        <v>1</v>
      </c>
      <c r="F311" s="11"/>
      <c r="J311" s="9">
        <v>1</v>
      </c>
      <c r="O311" s="37"/>
    </row>
    <row r="312" spans="1:16" ht="14.25" customHeight="1">
      <c r="A312" s="278" t="s">
        <v>147</v>
      </c>
      <c r="B312" s="278"/>
      <c r="C312" s="20"/>
      <c r="D312" s="11">
        <f>SUM(D282:D311)</f>
        <v>22.15</v>
      </c>
      <c r="E312" s="11"/>
      <c r="F312" s="11"/>
      <c r="G312" s="19"/>
      <c r="H312" s="19"/>
      <c r="I312" s="11"/>
      <c r="J312" s="11"/>
      <c r="K312" s="11"/>
      <c r="L312" s="11"/>
      <c r="M312" s="11"/>
      <c r="N312" s="11"/>
      <c r="O312" s="19"/>
      <c r="P312" s="19"/>
    </row>
    <row r="313" spans="1:16" ht="15" customHeight="1">
      <c r="A313" s="277" t="s">
        <v>122</v>
      </c>
      <c r="B313" s="277"/>
      <c r="C313" s="20"/>
      <c r="D313" s="9">
        <f>D305+D306+D307</f>
        <v>1.5</v>
      </c>
      <c r="E313" s="11"/>
      <c r="F313" s="11"/>
      <c r="G313" s="19"/>
      <c r="H313" s="19"/>
      <c r="I313" s="11"/>
      <c r="J313" s="11"/>
      <c r="K313" s="11"/>
      <c r="L313" s="11"/>
      <c r="M313" s="11"/>
      <c r="N313" s="11"/>
      <c r="O313" s="19"/>
      <c r="P313" s="19"/>
    </row>
    <row r="314" spans="1:16" s="188" customFormat="1" ht="31.5" customHeight="1">
      <c r="A314" s="214"/>
      <c r="B314" s="49" t="s">
        <v>455</v>
      </c>
      <c r="C314" s="214"/>
      <c r="D314" s="194">
        <f>SUM(E314:F314)</f>
        <v>6.7</v>
      </c>
      <c r="E314" s="194">
        <f>SUM(E315:E325)</f>
        <v>6.7</v>
      </c>
      <c r="F314" s="194">
        <f>SUM(F315:F325)</f>
        <v>0</v>
      </c>
      <c r="G314" s="214"/>
      <c r="H314" s="214"/>
      <c r="I314" s="215"/>
      <c r="J314" s="215"/>
      <c r="K314" s="215"/>
      <c r="L314" s="215"/>
      <c r="M314" s="215"/>
      <c r="N314" s="215"/>
      <c r="O314" s="214"/>
      <c r="P314" s="214"/>
    </row>
    <row r="315" spans="1:17" ht="14.25" customHeight="1">
      <c r="A315" s="6">
        <v>1</v>
      </c>
      <c r="B315" s="7" t="s">
        <v>149</v>
      </c>
      <c r="C315" s="8">
        <v>21</v>
      </c>
      <c r="D315" s="9">
        <v>1</v>
      </c>
      <c r="E315" s="10">
        <v>1</v>
      </c>
      <c r="F315" s="11"/>
      <c r="G315" s="12">
        <v>4285</v>
      </c>
      <c r="H315" s="12" t="s">
        <v>456</v>
      </c>
      <c r="I315" s="9">
        <v>1</v>
      </c>
      <c r="L315" s="12" t="s">
        <v>457</v>
      </c>
      <c r="M315" s="12" t="s">
        <v>130</v>
      </c>
      <c r="P315" s="12" t="s">
        <v>109</v>
      </c>
      <c r="Q315" s="38" t="s">
        <v>458</v>
      </c>
    </row>
    <row r="316" spans="1:17" ht="14.25" customHeight="1">
      <c r="A316" s="21">
        <v>2</v>
      </c>
      <c r="B316" s="7" t="s">
        <v>295</v>
      </c>
      <c r="C316" s="8">
        <v>20</v>
      </c>
      <c r="D316" s="9">
        <v>0.2</v>
      </c>
      <c r="E316" s="10">
        <v>0.2</v>
      </c>
      <c r="F316" s="11"/>
      <c r="G316" s="12">
        <v>4051</v>
      </c>
      <c r="J316" s="9">
        <v>0.2</v>
      </c>
      <c r="L316" s="12"/>
      <c r="M316" s="12"/>
      <c r="P316" s="12" t="s">
        <v>109</v>
      </c>
      <c r="Q316" s="38" t="s">
        <v>461</v>
      </c>
    </row>
    <row r="317" spans="1:17" ht="14.25" customHeight="1">
      <c r="A317" s="21">
        <v>3</v>
      </c>
      <c r="B317" s="7" t="s">
        <v>462</v>
      </c>
      <c r="C317" s="8">
        <v>20</v>
      </c>
      <c r="D317" s="9">
        <v>0.25</v>
      </c>
      <c r="E317" s="10">
        <v>0.25</v>
      </c>
      <c r="F317" s="11"/>
      <c r="G317" s="12">
        <v>4051</v>
      </c>
      <c r="J317" s="9">
        <v>0.25</v>
      </c>
      <c r="L317" s="12"/>
      <c r="M317" s="12"/>
      <c r="P317" s="12" t="s">
        <v>109</v>
      </c>
      <c r="Q317" s="38" t="s">
        <v>464</v>
      </c>
    </row>
    <row r="318" spans="1:16" ht="14.25" customHeight="1">
      <c r="A318" s="21">
        <v>4</v>
      </c>
      <c r="B318" s="7" t="s">
        <v>161</v>
      </c>
      <c r="C318" s="8">
        <v>19</v>
      </c>
      <c r="D318" s="9">
        <v>2</v>
      </c>
      <c r="E318" s="10">
        <v>1</v>
      </c>
      <c r="F318" s="11"/>
      <c r="G318" s="12">
        <v>3806</v>
      </c>
      <c r="H318" s="12" t="s">
        <v>465</v>
      </c>
      <c r="I318" s="9">
        <v>1</v>
      </c>
      <c r="L318" s="12" t="s">
        <v>387</v>
      </c>
      <c r="M318" s="12" t="s">
        <v>130</v>
      </c>
      <c r="P318" s="12" t="s">
        <v>109</v>
      </c>
    </row>
    <row r="319" spans="1:16" ht="14.25" customHeight="1">
      <c r="A319" s="21"/>
      <c r="B319" s="7"/>
      <c r="C319" s="8"/>
      <c r="E319" s="10">
        <v>0.5</v>
      </c>
      <c r="F319" s="11"/>
      <c r="J319" s="9">
        <v>0.5</v>
      </c>
      <c r="L319" s="12"/>
      <c r="M319" s="12"/>
      <c r="P319" s="12" t="s">
        <v>109</v>
      </c>
    </row>
    <row r="320" spans="1:13" ht="14.25" customHeight="1">
      <c r="A320" s="21"/>
      <c r="B320" s="7"/>
      <c r="C320" s="8"/>
      <c r="E320" s="10">
        <v>0.5</v>
      </c>
      <c r="F320" s="11"/>
      <c r="H320" s="12" t="s">
        <v>1688</v>
      </c>
      <c r="I320" s="9">
        <v>0.5</v>
      </c>
      <c r="L320" s="12" t="s">
        <v>436</v>
      </c>
      <c r="M320" s="12" t="s">
        <v>130</v>
      </c>
    </row>
    <row r="321" spans="1:16" ht="14.25" customHeight="1">
      <c r="A321" s="21">
        <v>5</v>
      </c>
      <c r="B321" s="7" t="s">
        <v>208</v>
      </c>
      <c r="C321" s="8">
        <v>19</v>
      </c>
      <c r="D321" s="9">
        <v>0.75</v>
      </c>
      <c r="E321" s="10">
        <v>0.75</v>
      </c>
      <c r="F321" s="11"/>
      <c r="G321" s="12">
        <v>3806</v>
      </c>
      <c r="H321" s="12" t="s">
        <v>466</v>
      </c>
      <c r="J321" s="9">
        <v>0.75</v>
      </c>
      <c r="L321" s="12" t="s">
        <v>436</v>
      </c>
      <c r="M321" s="12" t="s">
        <v>467</v>
      </c>
      <c r="P321" s="12" t="s">
        <v>109</v>
      </c>
    </row>
    <row r="322" spans="1:16" ht="14.25" customHeight="1">
      <c r="A322" s="21">
        <v>6</v>
      </c>
      <c r="B322" s="51" t="s">
        <v>63</v>
      </c>
      <c r="C322" s="42">
        <v>17</v>
      </c>
      <c r="D322" s="9">
        <v>0.5</v>
      </c>
      <c r="E322" s="10">
        <v>0.5</v>
      </c>
      <c r="F322" s="11"/>
      <c r="G322" s="12">
        <v>3105</v>
      </c>
      <c r="H322" s="12" t="s">
        <v>469</v>
      </c>
      <c r="I322" s="9">
        <v>0.25</v>
      </c>
      <c r="M322" s="12" t="s">
        <v>130</v>
      </c>
      <c r="P322" s="12" t="s">
        <v>109</v>
      </c>
    </row>
    <row r="323" spans="1:16" ht="14.25" customHeight="1">
      <c r="A323" s="21"/>
      <c r="B323" s="51"/>
      <c r="E323" s="10"/>
      <c r="F323" s="11"/>
      <c r="H323" s="12" t="s">
        <v>88</v>
      </c>
      <c r="I323" s="9">
        <v>0.25</v>
      </c>
      <c r="M323" s="12" t="s">
        <v>130</v>
      </c>
      <c r="P323" s="12" t="s">
        <v>109</v>
      </c>
    </row>
    <row r="324" spans="1:16" ht="14.25" customHeight="1">
      <c r="A324" s="21">
        <v>7</v>
      </c>
      <c r="B324" s="7" t="s">
        <v>176</v>
      </c>
      <c r="C324" s="8">
        <v>11</v>
      </c>
      <c r="D324" s="9">
        <v>1</v>
      </c>
      <c r="E324" s="10">
        <v>1</v>
      </c>
      <c r="F324" s="11"/>
      <c r="G324" s="12">
        <v>2193</v>
      </c>
      <c r="H324" s="12" t="s">
        <v>468</v>
      </c>
      <c r="I324" s="9">
        <v>1</v>
      </c>
      <c r="P324" s="12" t="s">
        <v>135</v>
      </c>
    </row>
    <row r="325" spans="1:16" ht="14.25" customHeight="1">
      <c r="A325" s="21">
        <v>8</v>
      </c>
      <c r="B325" s="22" t="s">
        <v>133</v>
      </c>
      <c r="C325" s="8">
        <v>10</v>
      </c>
      <c r="D325" s="9">
        <v>1</v>
      </c>
      <c r="E325" s="10">
        <v>1</v>
      </c>
      <c r="F325" s="11"/>
      <c r="G325" s="12">
        <v>2026</v>
      </c>
      <c r="H325" s="12" t="s">
        <v>470</v>
      </c>
      <c r="J325" s="162"/>
      <c r="N325" s="9" t="s">
        <v>252</v>
      </c>
      <c r="O325" s="37">
        <v>43170</v>
      </c>
      <c r="P325" s="12" t="s">
        <v>135</v>
      </c>
    </row>
    <row r="326" spans="1:16" ht="14.25" customHeight="1">
      <c r="A326" s="21"/>
      <c r="B326" s="22"/>
      <c r="C326" s="8"/>
      <c r="E326" s="10"/>
      <c r="F326" s="11"/>
      <c r="H326" s="12" t="s">
        <v>471</v>
      </c>
      <c r="I326" s="163"/>
      <c r="J326" s="162">
        <v>1</v>
      </c>
      <c r="N326" s="9" t="s">
        <v>472</v>
      </c>
      <c r="P326" s="12" t="s">
        <v>135</v>
      </c>
    </row>
    <row r="327" spans="1:16" ht="14.25" customHeight="1">
      <c r="A327" s="278" t="s">
        <v>147</v>
      </c>
      <c r="B327" s="278"/>
      <c r="C327" s="20"/>
      <c r="D327" s="11">
        <f>SUM(D315:D325)</f>
        <v>6.7</v>
      </c>
      <c r="E327" s="11"/>
      <c r="F327" s="11"/>
      <c r="G327" s="19"/>
      <c r="H327" s="19"/>
      <c r="I327" s="11"/>
      <c r="J327" s="11"/>
      <c r="K327" s="11"/>
      <c r="L327" s="11"/>
      <c r="M327" s="11"/>
      <c r="N327" s="11"/>
      <c r="O327" s="19"/>
      <c r="P327" s="19"/>
    </row>
    <row r="328" spans="1:16" s="188" customFormat="1" ht="36" customHeight="1">
      <c r="A328" s="171"/>
      <c r="B328" s="49" t="s">
        <v>473</v>
      </c>
      <c r="C328" s="171"/>
      <c r="D328" s="194">
        <f>SUM(E328:F328)</f>
        <v>21.65</v>
      </c>
      <c r="E328" s="194">
        <f>SUM(E329:E364)</f>
        <v>19.4</v>
      </c>
      <c r="F328" s="194">
        <f>SUM(F329:F364)</f>
        <v>2.25</v>
      </c>
      <c r="G328" s="171"/>
      <c r="H328" s="171"/>
      <c r="I328" s="172"/>
      <c r="J328" s="172"/>
      <c r="K328" s="172"/>
      <c r="L328" s="172"/>
      <c r="M328" s="172"/>
      <c r="N328" s="172"/>
      <c r="O328" s="171"/>
      <c r="P328" s="171"/>
    </row>
    <row r="329" spans="1:17" ht="14.25" customHeight="1">
      <c r="A329" s="21">
        <v>1</v>
      </c>
      <c r="B329" s="7" t="s">
        <v>149</v>
      </c>
      <c r="C329" s="8">
        <v>21</v>
      </c>
      <c r="D329" s="9">
        <v>1</v>
      </c>
      <c r="E329" s="10">
        <v>1</v>
      </c>
      <c r="F329" s="11"/>
      <c r="G329" s="12">
        <v>4285</v>
      </c>
      <c r="H329" s="12" t="s">
        <v>474</v>
      </c>
      <c r="I329" s="9">
        <v>1</v>
      </c>
      <c r="L329" s="33" t="s">
        <v>475</v>
      </c>
      <c r="M329" s="12" t="s">
        <v>130</v>
      </c>
      <c r="P329" s="12" t="s">
        <v>109</v>
      </c>
      <c r="Q329" s="199" t="s">
        <v>476</v>
      </c>
    </row>
    <row r="330" spans="1:17" ht="14.25" customHeight="1">
      <c r="A330" s="21">
        <v>2</v>
      </c>
      <c r="B330" s="7" t="s">
        <v>295</v>
      </c>
      <c r="C330" s="8">
        <v>20</v>
      </c>
      <c r="D330" s="9">
        <v>0.2</v>
      </c>
      <c r="E330" s="10">
        <v>0.2</v>
      </c>
      <c r="F330" s="11"/>
      <c r="G330" s="12">
        <v>4051</v>
      </c>
      <c r="J330" s="9">
        <v>0.2</v>
      </c>
      <c r="L330" s="33"/>
      <c r="M330" s="12"/>
      <c r="P330" s="12" t="s">
        <v>109</v>
      </c>
      <c r="Q330" s="199" t="s">
        <v>477</v>
      </c>
    </row>
    <row r="331" spans="1:17" ht="14.25" customHeight="1">
      <c r="A331" s="21">
        <v>3</v>
      </c>
      <c r="B331" s="7" t="s">
        <v>157</v>
      </c>
      <c r="C331" s="8">
        <v>20</v>
      </c>
      <c r="D331" s="9">
        <v>1</v>
      </c>
      <c r="E331" s="10">
        <v>1</v>
      </c>
      <c r="F331" s="11"/>
      <c r="G331" s="12">
        <v>4051</v>
      </c>
      <c r="H331" s="12" t="s">
        <v>478</v>
      </c>
      <c r="I331" s="9">
        <v>1</v>
      </c>
      <c r="L331" s="33" t="s">
        <v>268</v>
      </c>
      <c r="M331" s="12" t="s">
        <v>130</v>
      </c>
      <c r="P331" s="12" t="s">
        <v>109</v>
      </c>
      <c r="Q331" s="199" t="s">
        <v>479</v>
      </c>
    </row>
    <row r="332" spans="1:17" ht="14.25" customHeight="1">
      <c r="A332" s="21">
        <v>4</v>
      </c>
      <c r="B332" s="7" t="s">
        <v>157</v>
      </c>
      <c r="C332" s="34">
        <v>19</v>
      </c>
      <c r="D332" s="9">
        <v>0.25</v>
      </c>
      <c r="E332" s="10">
        <v>0.25</v>
      </c>
      <c r="F332" s="11"/>
      <c r="G332" s="12">
        <v>3806</v>
      </c>
      <c r="J332" s="9">
        <v>0.25</v>
      </c>
      <c r="L332" s="33"/>
      <c r="M332" s="12"/>
      <c r="P332" s="12" t="s">
        <v>109</v>
      </c>
      <c r="Q332" s="200" t="s">
        <v>480</v>
      </c>
    </row>
    <row r="333" spans="1:16" ht="14.25" customHeight="1">
      <c r="A333" s="21">
        <v>5</v>
      </c>
      <c r="B333" s="7" t="s">
        <v>161</v>
      </c>
      <c r="C333" s="8">
        <v>19</v>
      </c>
      <c r="D333" s="258">
        <v>5.2</v>
      </c>
      <c r="E333" s="10">
        <v>1</v>
      </c>
      <c r="F333" s="11"/>
      <c r="G333" s="12">
        <v>3806</v>
      </c>
      <c r="H333" s="12" t="s">
        <v>482</v>
      </c>
      <c r="I333" s="9">
        <v>1</v>
      </c>
      <c r="L333" s="33" t="s">
        <v>268</v>
      </c>
      <c r="M333" s="12" t="s">
        <v>130</v>
      </c>
      <c r="P333" s="12" t="s">
        <v>109</v>
      </c>
    </row>
    <row r="334" spans="1:16" ht="14.25" customHeight="1">
      <c r="A334" s="21"/>
      <c r="B334" s="7"/>
      <c r="C334" s="8"/>
      <c r="E334" s="10">
        <v>0.2</v>
      </c>
      <c r="F334" s="11"/>
      <c r="J334" s="9">
        <v>0.2</v>
      </c>
      <c r="L334" s="33"/>
      <c r="M334" s="12"/>
      <c r="P334" s="12" t="s">
        <v>109</v>
      </c>
    </row>
    <row r="335" spans="1:16" ht="14.25" customHeight="1">
      <c r="A335" s="21"/>
      <c r="B335" s="7"/>
      <c r="C335" s="8"/>
      <c r="E335" s="10">
        <v>1</v>
      </c>
      <c r="F335" s="11"/>
      <c r="H335" s="12" t="s">
        <v>483</v>
      </c>
      <c r="I335" s="9">
        <v>1</v>
      </c>
      <c r="L335" s="33" t="s">
        <v>268</v>
      </c>
      <c r="M335" s="12" t="s">
        <v>130</v>
      </c>
      <c r="P335" s="12" t="s">
        <v>109</v>
      </c>
    </row>
    <row r="336" spans="1:16" ht="14.25" customHeight="1">
      <c r="A336" s="21"/>
      <c r="B336" s="7"/>
      <c r="C336" s="8"/>
      <c r="E336" s="10">
        <v>1</v>
      </c>
      <c r="F336" s="11"/>
      <c r="H336" s="12" t="s">
        <v>484</v>
      </c>
      <c r="I336" s="9">
        <v>1</v>
      </c>
      <c r="L336" s="33" t="s">
        <v>268</v>
      </c>
      <c r="M336" s="12" t="s">
        <v>130</v>
      </c>
      <c r="P336" s="12" t="s">
        <v>109</v>
      </c>
    </row>
    <row r="337" spans="1:16" ht="14.25" customHeight="1">
      <c r="A337" s="21"/>
      <c r="B337" s="7"/>
      <c r="C337" s="8"/>
      <c r="E337" s="10">
        <v>1</v>
      </c>
      <c r="F337" s="11"/>
      <c r="H337" s="12" t="s">
        <v>485</v>
      </c>
      <c r="I337" s="9">
        <v>1</v>
      </c>
      <c r="L337" s="33" t="s">
        <v>268</v>
      </c>
      <c r="M337" s="12" t="s">
        <v>130</v>
      </c>
      <c r="P337" s="12" t="s">
        <v>109</v>
      </c>
    </row>
    <row r="338" spans="1:16" ht="14.25" customHeight="1">
      <c r="A338" s="21"/>
      <c r="B338" s="7"/>
      <c r="C338" s="8"/>
      <c r="E338" s="10">
        <v>1</v>
      </c>
      <c r="F338" s="11"/>
      <c r="H338" s="12" t="s">
        <v>486</v>
      </c>
      <c r="I338" s="9">
        <v>1</v>
      </c>
      <c r="L338" s="33" t="s">
        <v>268</v>
      </c>
      <c r="M338" s="12" t="s">
        <v>130</v>
      </c>
      <c r="P338" s="12" t="s">
        <v>109</v>
      </c>
    </row>
    <row r="339" spans="1:16" ht="14.25" customHeight="1">
      <c r="A339" s="21">
        <v>6</v>
      </c>
      <c r="B339" s="7" t="s">
        <v>208</v>
      </c>
      <c r="C339" s="8">
        <v>19</v>
      </c>
      <c r="D339" s="258">
        <v>2.75</v>
      </c>
      <c r="E339" s="10">
        <v>0.5</v>
      </c>
      <c r="F339" s="11"/>
      <c r="G339" s="12">
        <v>3806</v>
      </c>
      <c r="H339" s="12" t="s">
        <v>487</v>
      </c>
      <c r="I339" s="9">
        <v>0.5</v>
      </c>
      <c r="L339" s="33" t="s">
        <v>488</v>
      </c>
      <c r="M339" s="12" t="s">
        <v>130</v>
      </c>
      <c r="P339" s="12" t="s">
        <v>109</v>
      </c>
    </row>
    <row r="340" spans="1:16" ht="14.25" customHeight="1">
      <c r="A340" s="21"/>
      <c r="B340" s="7"/>
      <c r="C340" s="8"/>
      <c r="E340" s="10"/>
      <c r="F340" s="11"/>
      <c r="H340" s="12" t="s">
        <v>489</v>
      </c>
      <c r="L340" s="33" t="s">
        <v>436</v>
      </c>
      <c r="M340" s="12" t="s">
        <v>130</v>
      </c>
      <c r="N340" s="9" t="s">
        <v>1465</v>
      </c>
      <c r="P340" s="12" t="s">
        <v>109</v>
      </c>
    </row>
    <row r="341" spans="1:14" ht="14.25" customHeight="1">
      <c r="A341" s="21"/>
      <c r="B341" s="7"/>
      <c r="C341" s="8"/>
      <c r="E341" s="10">
        <v>0.75</v>
      </c>
      <c r="F341" s="11"/>
      <c r="J341" s="9">
        <v>0.75</v>
      </c>
      <c r="L341" s="33"/>
      <c r="M341" s="12"/>
      <c r="N341" s="9" t="s">
        <v>255</v>
      </c>
    </row>
    <row r="342" spans="1:13" ht="14.25" customHeight="1">
      <c r="A342" s="21"/>
      <c r="B342" s="7"/>
      <c r="C342" s="8"/>
      <c r="E342" s="10">
        <v>0.25</v>
      </c>
      <c r="F342" s="11"/>
      <c r="H342" s="12" t="s">
        <v>497</v>
      </c>
      <c r="I342" s="9">
        <v>0.25</v>
      </c>
      <c r="L342" s="33" t="s">
        <v>436</v>
      </c>
      <c r="M342" s="12" t="s">
        <v>130</v>
      </c>
    </row>
    <row r="343" spans="1:13" ht="14.25" customHeight="1">
      <c r="A343" s="21"/>
      <c r="B343" s="7"/>
      <c r="C343" s="8"/>
      <c r="E343" s="10">
        <v>0.25</v>
      </c>
      <c r="F343" s="11"/>
      <c r="J343" s="9">
        <v>0.25</v>
      </c>
      <c r="L343" s="33"/>
      <c r="M343" s="12"/>
    </row>
    <row r="344" spans="1:16" ht="14.25" customHeight="1">
      <c r="A344" s="21"/>
      <c r="B344" s="7"/>
      <c r="C344" s="8"/>
      <c r="E344" s="10">
        <v>1</v>
      </c>
      <c r="F344" s="11"/>
      <c r="H344" s="12" t="s">
        <v>491</v>
      </c>
      <c r="I344" s="9">
        <v>1</v>
      </c>
      <c r="L344" s="33" t="s">
        <v>436</v>
      </c>
      <c r="M344" s="12" t="s">
        <v>130</v>
      </c>
      <c r="P344" s="12" t="s">
        <v>109</v>
      </c>
    </row>
    <row r="345" spans="1:17" ht="14.25" customHeight="1">
      <c r="A345" s="21">
        <v>7</v>
      </c>
      <c r="B345" s="7" t="s">
        <v>360</v>
      </c>
      <c r="C345" s="8">
        <v>19</v>
      </c>
      <c r="D345" s="9">
        <v>1</v>
      </c>
      <c r="E345" s="10">
        <v>1</v>
      </c>
      <c r="F345" s="11"/>
      <c r="G345" s="12">
        <v>3806</v>
      </c>
      <c r="H345" s="12" t="s">
        <v>492</v>
      </c>
      <c r="I345" s="9">
        <v>1</v>
      </c>
      <c r="M345" s="12" t="s">
        <v>130</v>
      </c>
      <c r="P345" s="12" t="s">
        <v>109</v>
      </c>
      <c r="Q345" s="38" t="s">
        <v>493</v>
      </c>
    </row>
    <row r="346" spans="1:16" ht="14.25" customHeight="1">
      <c r="A346" s="21">
        <v>8</v>
      </c>
      <c r="B346" s="7" t="s">
        <v>172</v>
      </c>
      <c r="C346" s="8">
        <v>17</v>
      </c>
      <c r="D346" s="9">
        <v>4.5</v>
      </c>
      <c r="E346" s="10">
        <v>0.75</v>
      </c>
      <c r="F346" s="11"/>
      <c r="G346" s="12">
        <v>3339</v>
      </c>
      <c r="H346" s="12" t="s">
        <v>494</v>
      </c>
      <c r="I346" s="9">
        <v>0.75</v>
      </c>
      <c r="M346" s="12" t="s">
        <v>130</v>
      </c>
      <c r="P346" s="12" t="s">
        <v>109</v>
      </c>
    </row>
    <row r="347" spans="1:16" ht="14.25" customHeight="1">
      <c r="A347" s="21"/>
      <c r="B347" s="7"/>
      <c r="C347" s="8"/>
      <c r="E347" s="10">
        <v>1</v>
      </c>
      <c r="F347" s="11"/>
      <c r="H347" s="12" t="s">
        <v>495</v>
      </c>
      <c r="I347" s="9">
        <v>1</v>
      </c>
      <c r="M347" s="12" t="s">
        <v>130</v>
      </c>
      <c r="P347" s="12" t="s">
        <v>109</v>
      </c>
    </row>
    <row r="348" spans="1:16" ht="14.25" customHeight="1">
      <c r="A348" s="21"/>
      <c r="B348" s="7"/>
      <c r="C348" s="8"/>
      <c r="E348" s="10">
        <v>1</v>
      </c>
      <c r="F348" s="11"/>
      <c r="H348" s="12" t="s">
        <v>496</v>
      </c>
      <c r="I348" s="9">
        <v>1</v>
      </c>
      <c r="M348" s="12" t="s">
        <v>130</v>
      </c>
      <c r="P348" s="12" t="s">
        <v>109</v>
      </c>
    </row>
    <row r="349" spans="1:16" ht="14.25" customHeight="1">
      <c r="A349" s="21"/>
      <c r="B349" s="7"/>
      <c r="C349" s="8"/>
      <c r="E349" s="10">
        <v>0.75</v>
      </c>
      <c r="F349" s="11"/>
      <c r="H349" s="12" t="s">
        <v>498</v>
      </c>
      <c r="I349" s="9">
        <v>0.75</v>
      </c>
      <c r="M349" s="12" t="s">
        <v>130</v>
      </c>
      <c r="P349" s="12" t="s">
        <v>109</v>
      </c>
    </row>
    <row r="350" spans="1:16" ht="14.25" customHeight="1">
      <c r="A350" s="21"/>
      <c r="B350" s="7"/>
      <c r="C350" s="8"/>
      <c r="E350" s="10">
        <v>1</v>
      </c>
      <c r="F350" s="11"/>
      <c r="H350" s="12" t="s">
        <v>89</v>
      </c>
      <c r="I350" s="9">
        <v>1</v>
      </c>
      <c r="M350" s="12" t="s">
        <v>130</v>
      </c>
      <c r="P350" s="12" t="s">
        <v>109</v>
      </c>
    </row>
    <row r="351" spans="1:16" ht="14.25" customHeight="1">
      <c r="A351" s="21">
        <v>9</v>
      </c>
      <c r="B351" s="51" t="s">
        <v>174</v>
      </c>
      <c r="C351" s="42">
        <v>16</v>
      </c>
      <c r="D351" s="9">
        <v>0.5</v>
      </c>
      <c r="E351" s="10">
        <v>0.25</v>
      </c>
      <c r="F351" s="11"/>
      <c r="G351" s="12">
        <v>3105</v>
      </c>
      <c r="H351" s="12" t="s">
        <v>499</v>
      </c>
      <c r="I351" s="9">
        <v>0.25</v>
      </c>
      <c r="M351" s="12" t="s">
        <v>130</v>
      </c>
      <c r="P351" s="12" t="s">
        <v>109</v>
      </c>
    </row>
    <row r="352" spans="1:13" ht="14.25" customHeight="1">
      <c r="A352" s="21"/>
      <c r="B352" s="51"/>
      <c r="E352" s="10">
        <v>0.25</v>
      </c>
      <c r="F352" s="11"/>
      <c r="J352" s="9">
        <v>0.25</v>
      </c>
      <c r="M352" s="12"/>
    </row>
    <row r="353" spans="1:66" s="197" customFormat="1" ht="14.25" customHeight="1">
      <c r="A353" s="25">
        <v>10</v>
      </c>
      <c r="B353" s="14" t="s">
        <v>500</v>
      </c>
      <c r="C353" s="15">
        <v>20</v>
      </c>
      <c r="D353" s="53">
        <v>0.25</v>
      </c>
      <c r="E353" s="54"/>
      <c r="F353" s="54">
        <v>0.25</v>
      </c>
      <c r="G353" s="18">
        <v>4051</v>
      </c>
      <c r="H353" s="18"/>
      <c r="I353" s="16"/>
      <c r="J353" s="16"/>
      <c r="K353" s="263">
        <v>0.25</v>
      </c>
      <c r="L353" s="16"/>
      <c r="M353" s="16"/>
      <c r="N353" s="16"/>
      <c r="O353" s="18"/>
      <c r="P353" s="1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  <c r="BD353" s="38"/>
      <c r="BE353" s="38"/>
      <c r="BF353" s="38"/>
      <c r="BG353" s="38"/>
      <c r="BH353" s="38"/>
      <c r="BI353" s="38"/>
      <c r="BJ353" s="38"/>
      <c r="BK353" s="38"/>
      <c r="BL353" s="38"/>
      <c r="BM353" s="38"/>
      <c r="BN353" s="38"/>
    </row>
    <row r="354" spans="1:66" s="197" customFormat="1" ht="14.25" customHeight="1">
      <c r="A354" s="25">
        <v>11</v>
      </c>
      <c r="B354" s="14" t="s">
        <v>450</v>
      </c>
      <c r="C354" s="15">
        <v>19</v>
      </c>
      <c r="D354" s="53">
        <v>1</v>
      </c>
      <c r="E354" s="54"/>
      <c r="F354" s="54">
        <v>0.25</v>
      </c>
      <c r="G354" s="18">
        <v>3806</v>
      </c>
      <c r="H354" s="18"/>
      <c r="I354" s="16"/>
      <c r="J354" s="16"/>
      <c r="K354" s="263">
        <v>0.25</v>
      </c>
      <c r="L354" s="16"/>
      <c r="M354" s="16"/>
      <c r="N354" s="16"/>
      <c r="O354" s="18"/>
      <c r="P354" s="1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  <c r="BD354" s="38"/>
      <c r="BE354" s="38"/>
      <c r="BF354" s="38"/>
      <c r="BG354" s="38"/>
      <c r="BH354" s="38"/>
      <c r="BI354" s="38"/>
      <c r="BJ354" s="38"/>
      <c r="BK354" s="38"/>
      <c r="BL354" s="38"/>
      <c r="BM354" s="38"/>
      <c r="BN354" s="38"/>
    </row>
    <row r="355" spans="1:66" s="197" customFormat="1" ht="14.25" customHeight="1">
      <c r="A355" s="25"/>
      <c r="B355" s="14"/>
      <c r="C355" s="15"/>
      <c r="D355" s="53"/>
      <c r="E355" s="54"/>
      <c r="F355" s="54">
        <v>0.25</v>
      </c>
      <c r="G355" s="18"/>
      <c r="H355" s="18"/>
      <c r="I355" s="16"/>
      <c r="J355" s="16"/>
      <c r="K355" s="263">
        <v>0.25</v>
      </c>
      <c r="L355" s="16"/>
      <c r="M355" s="16"/>
      <c r="N355" s="16"/>
      <c r="O355" s="18"/>
      <c r="P355" s="1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  <c r="BD355" s="38"/>
      <c r="BE355" s="38"/>
      <c r="BF355" s="38"/>
      <c r="BG355" s="38"/>
      <c r="BH355" s="38"/>
      <c r="BI355" s="38"/>
      <c r="BJ355" s="38"/>
      <c r="BK355" s="38"/>
      <c r="BL355" s="38"/>
      <c r="BM355" s="38"/>
      <c r="BN355" s="38"/>
    </row>
    <row r="356" spans="1:66" s="197" customFormat="1" ht="14.25" customHeight="1">
      <c r="A356" s="25"/>
      <c r="B356" s="14"/>
      <c r="C356" s="15"/>
      <c r="D356" s="53"/>
      <c r="E356" s="54"/>
      <c r="F356" s="54">
        <v>0.25</v>
      </c>
      <c r="G356" s="18"/>
      <c r="H356" s="18"/>
      <c r="I356" s="16"/>
      <c r="J356" s="16"/>
      <c r="K356" s="263">
        <v>0.25</v>
      </c>
      <c r="L356" s="16"/>
      <c r="M356" s="16"/>
      <c r="N356" s="16"/>
      <c r="O356" s="18"/>
      <c r="P356" s="1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  <c r="BD356" s="38"/>
      <c r="BE356" s="38"/>
      <c r="BF356" s="38"/>
      <c r="BG356" s="38"/>
      <c r="BH356" s="38"/>
      <c r="BI356" s="38"/>
      <c r="BJ356" s="38"/>
      <c r="BK356" s="38"/>
      <c r="BL356" s="38"/>
      <c r="BM356" s="38"/>
      <c r="BN356" s="38"/>
    </row>
    <row r="357" spans="1:66" s="197" customFormat="1" ht="14.25" customHeight="1">
      <c r="A357" s="25"/>
      <c r="B357" s="14"/>
      <c r="C357" s="15"/>
      <c r="D357" s="53"/>
      <c r="E357" s="54"/>
      <c r="F357" s="54">
        <v>0.25</v>
      </c>
      <c r="G357" s="18"/>
      <c r="H357" s="18"/>
      <c r="I357" s="16"/>
      <c r="J357" s="16"/>
      <c r="K357" s="263">
        <v>0.25</v>
      </c>
      <c r="L357" s="16"/>
      <c r="M357" s="16"/>
      <c r="N357" s="16"/>
      <c r="O357" s="18"/>
      <c r="P357" s="1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  <c r="BD357" s="38"/>
      <c r="BE357" s="38"/>
      <c r="BF357" s="38"/>
      <c r="BG357" s="38"/>
      <c r="BH357" s="38"/>
      <c r="BI357" s="38"/>
      <c r="BJ357" s="38"/>
      <c r="BK357" s="38"/>
      <c r="BL357" s="38"/>
      <c r="BM357" s="38"/>
      <c r="BN357" s="38"/>
    </row>
    <row r="358" spans="1:66" s="197" customFormat="1" ht="14.25" customHeight="1">
      <c r="A358" s="25">
        <v>12</v>
      </c>
      <c r="B358" s="14" t="s">
        <v>452</v>
      </c>
      <c r="C358" s="15">
        <v>17</v>
      </c>
      <c r="D358" s="53">
        <v>1</v>
      </c>
      <c r="E358" s="54"/>
      <c r="F358" s="54">
        <v>0.5</v>
      </c>
      <c r="G358" s="18">
        <v>3339</v>
      </c>
      <c r="H358" s="18" t="s">
        <v>567</v>
      </c>
      <c r="I358" s="16">
        <v>0.5</v>
      </c>
      <c r="J358" s="16"/>
      <c r="K358" s="263"/>
      <c r="L358" s="16"/>
      <c r="M358" s="16" t="s">
        <v>130</v>
      </c>
      <c r="N358" s="16"/>
      <c r="O358" s="18"/>
      <c r="P358" s="1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  <c r="BD358" s="38"/>
      <c r="BE358" s="38"/>
      <c r="BF358" s="38"/>
      <c r="BG358" s="38"/>
      <c r="BH358" s="38"/>
      <c r="BI358" s="38"/>
      <c r="BJ358" s="38"/>
      <c r="BK358" s="38"/>
      <c r="BL358" s="38"/>
      <c r="BM358" s="38"/>
      <c r="BN358" s="38"/>
    </row>
    <row r="359" spans="1:66" s="197" customFormat="1" ht="14.25" customHeight="1">
      <c r="A359" s="25"/>
      <c r="B359" s="14"/>
      <c r="C359" s="15"/>
      <c r="D359" s="53"/>
      <c r="E359" s="54"/>
      <c r="F359" s="54">
        <v>0.5</v>
      </c>
      <c r="G359" s="18"/>
      <c r="H359" s="18"/>
      <c r="I359" s="16"/>
      <c r="J359" s="16"/>
      <c r="K359" s="263">
        <v>0.5</v>
      </c>
      <c r="L359" s="16"/>
      <c r="M359" s="16"/>
      <c r="N359" s="16"/>
      <c r="O359" s="18"/>
      <c r="P359" s="1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8"/>
      <c r="BF359" s="38"/>
      <c r="BG359" s="38"/>
      <c r="BH359" s="38"/>
      <c r="BI359" s="38"/>
      <c r="BJ359" s="38"/>
      <c r="BK359" s="38"/>
      <c r="BL359" s="38"/>
      <c r="BM359" s="38"/>
      <c r="BN359" s="38"/>
    </row>
    <row r="360" spans="1:16" ht="14.25" customHeight="1">
      <c r="A360" s="21">
        <v>13</v>
      </c>
      <c r="B360" s="7" t="s">
        <v>176</v>
      </c>
      <c r="C360" s="8">
        <v>11</v>
      </c>
      <c r="D360" s="9">
        <v>1</v>
      </c>
      <c r="E360" s="10">
        <v>1</v>
      </c>
      <c r="F360" s="11"/>
      <c r="G360" s="12">
        <v>2193</v>
      </c>
      <c r="H360" s="12" t="s">
        <v>501</v>
      </c>
      <c r="I360" s="9">
        <v>1</v>
      </c>
      <c r="P360" s="12" t="s">
        <v>135</v>
      </c>
    </row>
    <row r="361" spans="1:16" ht="14.25" customHeight="1">
      <c r="A361" s="21">
        <v>14</v>
      </c>
      <c r="B361" s="7" t="s">
        <v>133</v>
      </c>
      <c r="C361" s="8">
        <v>10</v>
      </c>
      <c r="D361" s="9">
        <v>2</v>
      </c>
      <c r="E361" s="10">
        <v>1</v>
      </c>
      <c r="F361" s="11"/>
      <c r="G361" s="12">
        <v>2026</v>
      </c>
      <c r="H361" s="12" t="s">
        <v>502</v>
      </c>
      <c r="I361" s="9">
        <v>1</v>
      </c>
      <c r="P361" s="12" t="s">
        <v>135</v>
      </c>
    </row>
    <row r="362" spans="1:16" ht="14.25" customHeight="1">
      <c r="A362" s="21"/>
      <c r="B362" s="7"/>
      <c r="C362" s="8"/>
      <c r="E362" s="10">
        <v>1</v>
      </c>
      <c r="F362" s="11"/>
      <c r="H362" s="12" t="s">
        <v>503</v>
      </c>
      <c r="J362" s="162"/>
      <c r="N362" s="9" t="s">
        <v>252</v>
      </c>
      <c r="O362" s="37">
        <v>42934</v>
      </c>
      <c r="P362" s="12" t="s">
        <v>135</v>
      </c>
    </row>
    <row r="363" spans="1:16" ht="14.25" customHeight="1">
      <c r="A363" s="21"/>
      <c r="B363" s="7"/>
      <c r="C363" s="8"/>
      <c r="E363" s="10"/>
      <c r="F363" s="11"/>
      <c r="H363" s="12" t="s">
        <v>504</v>
      </c>
      <c r="I363" s="9">
        <v>0.5</v>
      </c>
      <c r="J363" s="162"/>
      <c r="M363" s="9" t="s">
        <v>788</v>
      </c>
      <c r="N363" s="9" t="s">
        <v>255</v>
      </c>
      <c r="O363" s="55"/>
      <c r="P363" s="12" t="s">
        <v>135</v>
      </c>
    </row>
    <row r="364" spans="1:14" ht="14.25" customHeight="1">
      <c r="A364" s="21"/>
      <c r="B364" s="7"/>
      <c r="C364" s="8"/>
      <c r="E364" s="10"/>
      <c r="F364" s="11"/>
      <c r="H364" s="12" t="s">
        <v>505</v>
      </c>
      <c r="I364" s="9">
        <v>0.5</v>
      </c>
      <c r="J364" s="162"/>
      <c r="M364" s="9" t="s">
        <v>117</v>
      </c>
      <c r="N364" s="9" t="s">
        <v>255</v>
      </c>
    </row>
    <row r="365" spans="1:16" ht="14.25" customHeight="1">
      <c r="A365" s="273" t="s">
        <v>179</v>
      </c>
      <c r="B365" s="273"/>
      <c r="C365" s="20"/>
      <c r="D365" s="11">
        <f>SUM(D329:D364)</f>
        <v>21.65</v>
      </c>
      <c r="E365" s="11"/>
      <c r="F365" s="11"/>
      <c r="G365" s="19"/>
      <c r="H365" s="19"/>
      <c r="I365" s="11"/>
      <c r="J365" s="11"/>
      <c r="K365" s="11"/>
      <c r="L365" s="11"/>
      <c r="M365" s="11"/>
      <c r="N365" s="11"/>
      <c r="O365" s="19"/>
      <c r="P365" s="19"/>
    </row>
    <row r="366" spans="1:16" ht="14.25" customHeight="1">
      <c r="A366" s="277" t="s">
        <v>122</v>
      </c>
      <c r="B366" s="277"/>
      <c r="C366" s="20"/>
      <c r="D366" s="9">
        <f>D353+D354+D358</f>
        <v>2.25</v>
      </c>
      <c r="E366" s="11"/>
      <c r="F366" s="11"/>
      <c r="G366" s="19"/>
      <c r="H366" s="19"/>
      <c r="I366" s="11"/>
      <c r="J366" s="11"/>
      <c r="K366" s="11"/>
      <c r="L366" s="11"/>
      <c r="M366" s="11"/>
      <c r="N366" s="11"/>
      <c r="O366" s="19"/>
      <c r="P366" s="19"/>
    </row>
    <row r="367" spans="1:16" s="216" customFormat="1" ht="39.75" customHeight="1">
      <c r="A367" s="49"/>
      <c r="B367" s="49" t="s">
        <v>506</v>
      </c>
      <c r="C367" s="49"/>
      <c r="D367" s="194">
        <f>SUM(E367:F367)</f>
        <v>9.25</v>
      </c>
      <c r="E367" s="194">
        <f>SUM(E368:E380)</f>
        <v>9.25</v>
      </c>
      <c r="F367" s="194">
        <f>SUM(F368:F380)</f>
        <v>0</v>
      </c>
      <c r="G367" s="49"/>
      <c r="H367" s="49"/>
      <c r="I367" s="195"/>
      <c r="J367" s="195"/>
      <c r="K367" s="195"/>
      <c r="L367" s="195"/>
      <c r="M367" s="195"/>
      <c r="N367" s="195"/>
      <c r="O367" s="49"/>
      <c r="P367" s="49"/>
    </row>
    <row r="368" spans="1:17" ht="14.25" customHeight="1">
      <c r="A368" s="21">
        <v>1</v>
      </c>
      <c r="B368" s="7" t="s">
        <v>149</v>
      </c>
      <c r="C368" s="8">
        <v>21</v>
      </c>
      <c r="D368" s="9">
        <v>1</v>
      </c>
      <c r="E368" s="10">
        <v>1</v>
      </c>
      <c r="F368" s="11"/>
      <c r="G368" s="12">
        <v>4285</v>
      </c>
      <c r="H368" s="12" t="s">
        <v>507</v>
      </c>
      <c r="I368" s="9">
        <v>1</v>
      </c>
      <c r="L368" s="12" t="s">
        <v>512</v>
      </c>
      <c r="M368" s="12" t="s">
        <v>130</v>
      </c>
      <c r="P368" s="12" t="s">
        <v>109</v>
      </c>
      <c r="Q368" s="199" t="s">
        <v>513</v>
      </c>
    </row>
    <row r="369" spans="1:16" ht="14.25" customHeight="1">
      <c r="A369" s="21">
        <v>2</v>
      </c>
      <c r="B369" s="7" t="s">
        <v>161</v>
      </c>
      <c r="C369" s="8">
        <v>19</v>
      </c>
      <c r="D369" s="9">
        <v>4.5</v>
      </c>
      <c r="E369" s="10">
        <v>0.75</v>
      </c>
      <c r="F369" s="11"/>
      <c r="G369" s="12">
        <v>3806</v>
      </c>
      <c r="H369" s="12" t="s">
        <v>514</v>
      </c>
      <c r="I369" s="9">
        <v>0.75</v>
      </c>
      <c r="L369" s="12" t="s">
        <v>515</v>
      </c>
      <c r="M369" s="12" t="s">
        <v>130</v>
      </c>
      <c r="P369" s="12" t="s">
        <v>109</v>
      </c>
    </row>
    <row r="370" spans="1:16" ht="14.25" customHeight="1">
      <c r="A370" s="21"/>
      <c r="B370" s="7"/>
      <c r="C370" s="8"/>
      <c r="E370" s="10">
        <v>0.75</v>
      </c>
      <c r="F370" s="11"/>
      <c r="H370" s="12" t="s">
        <v>516</v>
      </c>
      <c r="I370" s="9">
        <v>0.75</v>
      </c>
      <c r="L370" s="12" t="s">
        <v>517</v>
      </c>
      <c r="M370" s="12" t="s">
        <v>130</v>
      </c>
      <c r="P370" s="12" t="s">
        <v>109</v>
      </c>
    </row>
    <row r="371" spans="1:16" ht="14.25" customHeight="1">
      <c r="A371" s="21"/>
      <c r="B371" s="7"/>
      <c r="C371" s="8"/>
      <c r="E371" s="10">
        <v>0.75</v>
      </c>
      <c r="F371" s="11"/>
      <c r="H371" s="12" t="s">
        <v>518</v>
      </c>
      <c r="I371" s="9">
        <v>0.75</v>
      </c>
      <c r="L371" s="12" t="s">
        <v>515</v>
      </c>
      <c r="M371" s="12" t="s">
        <v>130</v>
      </c>
      <c r="P371" s="12" t="s">
        <v>109</v>
      </c>
    </row>
    <row r="372" spans="1:16" ht="14.25" customHeight="1">
      <c r="A372" s="21"/>
      <c r="B372" s="7"/>
      <c r="C372" s="8"/>
      <c r="E372" s="10">
        <v>0.75</v>
      </c>
      <c r="F372" s="11"/>
      <c r="H372" s="12" t="s">
        <v>519</v>
      </c>
      <c r="I372" s="9">
        <v>0.75</v>
      </c>
      <c r="L372" s="12" t="s">
        <v>515</v>
      </c>
      <c r="M372" s="12" t="s">
        <v>130</v>
      </c>
      <c r="P372" s="12" t="s">
        <v>109</v>
      </c>
    </row>
    <row r="373" spans="1:16" ht="14.25" customHeight="1">
      <c r="A373" s="21"/>
      <c r="B373" s="7"/>
      <c r="C373" s="8"/>
      <c r="E373" s="10">
        <v>1</v>
      </c>
      <c r="F373" s="11"/>
      <c r="H373" s="12" t="s">
        <v>520</v>
      </c>
      <c r="I373" s="9">
        <v>1</v>
      </c>
      <c r="L373" s="12" t="s">
        <v>515</v>
      </c>
      <c r="M373" s="12" t="s">
        <v>130</v>
      </c>
      <c r="P373" s="12" t="s">
        <v>109</v>
      </c>
    </row>
    <row r="374" spans="1:16" ht="14.25" customHeight="1">
      <c r="A374" s="21"/>
      <c r="B374" s="7"/>
      <c r="C374" s="8"/>
      <c r="E374" s="10">
        <v>0.5</v>
      </c>
      <c r="F374" s="11"/>
      <c r="J374" s="9">
        <v>0.5</v>
      </c>
      <c r="L374" s="12"/>
      <c r="M374" s="12"/>
      <c r="P374" s="12" t="s">
        <v>109</v>
      </c>
    </row>
    <row r="375" spans="1:16" ht="14.25" customHeight="1">
      <c r="A375" s="21">
        <v>3</v>
      </c>
      <c r="B375" s="7" t="s">
        <v>208</v>
      </c>
      <c r="C375" s="8">
        <v>19</v>
      </c>
      <c r="D375" s="9">
        <v>0.75</v>
      </c>
      <c r="E375" s="10">
        <v>0.5</v>
      </c>
      <c r="F375" s="11"/>
      <c r="G375" s="12">
        <v>3806</v>
      </c>
      <c r="J375" s="9">
        <v>0.5</v>
      </c>
      <c r="L375" s="12"/>
      <c r="M375" s="12"/>
      <c r="P375" s="12" t="s">
        <v>109</v>
      </c>
    </row>
    <row r="376" spans="1:13" ht="14.25" customHeight="1">
      <c r="A376" s="21"/>
      <c r="B376" s="7"/>
      <c r="C376" s="8"/>
      <c r="E376" s="10">
        <v>0.25</v>
      </c>
      <c r="F376" s="11"/>
      <c r="I376" s="9">
        <v>0.25</v>
      </c>
      <c r="L376" s="12"/>
      <c r="M376" s="12" t="s">
        <v>564</v>
      </c>
    </row>
    <row r="377" spans="1:16" ht="14.25" customHeight="1">
      <c r="A377" s="21">
        <v>4</v>
      </c>
      <c r="B377" s="7" t="s">
        <v>172</v>
      </c>
      <c r="C377" s="8">
        <v>17</v>
      </c>
      <c r="D377" s="9">
        <v>1</v>
      </c>
      <c r="E377" s="10">
        <v>1</v>
      </c>
      <c r="F377" s="11"/>
      <c r="G377" s="12">
        <v>3339</v>
      </c>
      <c r="H377" s="12" t="s">
        <v>522</v>
      </c>
      <c r="I377" s="9">
        <v>0.5</v>
      </c>
      <c r="M377" s="12" t="s">
        <v>130</v>
      </c>
      <c r="P377" s="12" t="s">
        <v>109</v>
      </c>
    </row>
    <row r="378" spans="1:16" ht="14.25" customHeight="1">
      <c r="A378" s="21"/>
      <c r="B378" s="7"/>
      <c r="C378" s="8"/>
      <c r="E378" s="10"/>
      <c r="F378" s="11"/>
      <c r="H378" s="12" t="s">
        <v>523</v>
      </c>
      <c r="I378" s="9">
        <v>0.5</v>
      </c>
      <c r="M378" s="12" t="s">
        <v>130</v>
      </c>
      <c r="P378" s="12" t="s">
        <v>109</v>
      </c>
    </row>
    <row r="379" spans="1:16" ht="14.25" customHeight="1">
      <c r="A379" s="21">
        <v>5</v>
      </c>
      <c r="B379" s="7" t="s">
        <v>176</v>
      </c>
      <c r="C379" s="8">
        <v>11</v>
      </c>
      <c r="D379" s="9">
        <v>1</v>
      </c>
      <c r="E379" s="10">
        <v>1</v>
      </c>
      <c r="F379" s="11"/>
      <c r="G379" s="12">
        <v>2193</v>
      </c>
      <c r="H379" s="12" t="s">
        <v>524</v>
      </c>
      <c r="I379" s="9">
        <v>1</v>
      </c>
      <c r="P379" s="12" t="s">
        <v>135</v>
      </c>
    </row>
    <row r="380" spans="1:16" ht="14.25" customHeight="1">
      <c r="A380" s="21">
        <v>6</v>
      </c>
      <c r="B380" s="22" t="s">
        <v>133</v>
      </c>
      <c r="C380" s="8">
        <v>10</v>
      </c>
      <c r="D380" s="9">
        <v>1</v>
      </c>
      <c r="E380" s="10">
        <v>1</v>
      </c>
      <c r="F380" s="11"/>
      <c r="G380" s="12">
        <v>2026</v>
      </c>
      <c r="H380" s="12" t="s">
        <v>789</v>
      </c>
      <c r="I380" s="9">
        <v>0.5</v>
      </c>
      <c r="M380" s="9" t="s">
        <v>130</v>
      </c>
      <c r="P380" s="12" t="s">
        <v>135</v>
      </c>
    </row>
    <row r="381" spans="1:13" ht="14.25" customHeight="1">
      <c r="A381" s="21"/>
      <c r="B381" s="22"/>
      <c r="C381" s="8"/>
      <c r="E381" s="10"/>
      <c r="F381" s="11"/>
      <c r="H381" s="12" t="s">
        <v>487</v>
      </c>
      <c r="I381" s="9">
        <v>0.5</v>
      </c>
      <c r="M381" s="9" t="s">
        <v>117</v>
      </c>
    </row>
    <row r="382" spans="1:16" ht="14.25" customHeight="1">
      <c r="A382" s="273" t="s">
        <v>147</v>
      </c>
      <c r="B382" s="273"/>
      <c r="C382" s="20"/>
      <c r="D382" s="11">
        <f>SUM(D368:D380)</f>
        <v>9.25</v>
      </c>
      <c r="E382" s="11"/>
      <c r="F382" s="11"/>
      <c r="G382" s="19"/>
      <c r="H382" s="19"/>
      <c r="I382" s="11"/>
      <c r="J382" s="11"/>
      <c r="K382" s="11"/>
      <c r="L382" s="11"/>
      <c r="M382" s="11"/>
      <c r="N382" s="11"/>
      <c r="O382" s="19"/>
      <c r="P382" s="19"/>
    </row>
    <row r="383" spans="1:16" s="216" customFormat="1" ht="39" customHeight="1">
      <c r="A383" s="49"/>
      <c r="B383" s="49" t="s">
        <v>525</v>
      </c>
      <c r="C383" s="49"/>
      <c r="D383" s="194">
        <f>SUM(E383:F383)</f>
        <v>10.65</v>
      </c>
      <c r="E383" s="194">
        <f>SUM(E384:E399)</f>
        <v>10.15</v>
      </c>
      <c r="F383" s="194">
        <f>SUM(F384:F399)</f>
        <v>0.5</v>
      </c>
      <c r="G383" s="49"/>
      <c r="H383" s="49"/>
      <c r="I383" s="195"/>
      <c r="J383" s="195"/>
      <c r="K383" s="195"/>
      <c r="L383" s="195"/>
      <c r="M383" s="195"/>
      <c r="N383" s="195"/>
      <c r="O383" s="49"/>
      <c r="P383" s="49"/>
    </row>
    <row r="384" spans="1:17" ht="14.25" customHeight="1">
      <c r="A384" s="21">
        <v>1</v>
      </c>
      <c r="B384" s="7" t="s">
        <v>393</v>
      </c>
      <c r="C384" s="8">
        <v>19</v>
      </c>
      <c r="D384" s="9">
        <v>1</v>
      </c>
      <c r="E384" s="10">
        <v>1</v>
      </c>
      <c r="F384" s="11"/>
      <c r="G384" s="12">
        <v>3806</v>
      </c>
      <c r="H384" s="12" t="s">
        <v>526</v>
      </c>
      <c r="I384" s="9">
        <v>1</v>
      </c>
      <c r="L384" s="12" t="s">
        <v>268</v>
      </c>
      <c r="M384" s="52" t="s">
        <v>130</v>
      </c>
      <c r="P384" s="12" t="s">
        <v>109</v>
      </c>
      <c r="Q384" s="199" t="s">
        <v>527</v>
      </c>
    </row>
    <row r="385" spans="1:17" ht="14.25" customHeight="1">
      <c r="A385" s="21">
        <v>2</v>
      </c>
      <c r="B385" s="7" t="s">
        <v>157</v>
      </c>
      <c r="C385" s="8">
        <v>20</v>
      </c>
      <c r="D385" s="9">
        <v>0.75</v>
      </c>
      <c r="E385" s="10">
        <v>0.75</v>
      </c>
      <c r="F385" s="11"/>
      <c r="G385" s="12">
        <v>4051</v>
      </c>
      <c r="H385" s="52" t="s">
        <v>528</v>
      </c>
      <c r="I385" s="9">
        <v>0.75</v>
      </c>
      <c r="L385" s="217" t="s">
        <v>529</v>
      </c>
      <c r="M385" s="52" t="s">
        <v>130</v>
      </c>
      <c r="P385" s="12" t="s">
        <v>109</v>
      </c>
      <c r="Q385" s="199" t="s">
        <v>530</v>
      </c>
    </row>
    <row r="386" spans="1:17" ht="14.25" customHeight="1">
      <c r="A386" s="21">
        <v>3</v>
      </c>
      <c r="B386" s="7" t="s">
        <v>157</v>
      </c>
      <c r="C386" s="34">
        <v>19</v>
      </c>
      <c r="D386" s="9">
        <v>1.2</v>
      </c>
      <c r="E386" s="10">
        <v>1</v>
      </c>
      <c r="F386" s="11"/>
      <c r="G386" s="12">
        <v>3806</v>
      </c>
      <c r="H386" s="12" t="s">
        <v>531</v>
      </c>
      <c r="I386" s="9">
        <v>1</v>
      </c>
      <c r="L386" s="12" t="s">
        <v>268</v>
      </c>
      <c r="M386" s="12" t="s">
        <v>130</v>
      </c>
      <c r="P386" s="12" t="s">
        <v>109</v>
      </c>
      <c r="Q386" s="200" t="s">
        <v>532</v>
      </c>
    </row>
    <row r="387" spans="1:17" ht="14.25" customHeight="1">
      <c r="A387" s="21"/>
      <c r="B387" s="7"/>
      <c r="C387" s="34"/>
      <c r="E387" s="10">
        <v>0.2</v>
      </c>
      <c r="F387" s="11"/>
      <c r="J387" s="9">
        <v>0.2</v>
      </c>
      <c r="L387" s="12"/>
      <c r="M387" s="12"/>
      <c r="P387" s="12" t="s">
        <v>109</v>
      </c>
      <c r="Q387" s="200"/>
    </row>
    <row r="388" spans="1:17" ht="14.25" customHeight="1">
      <c r="A388" s="21">
        <v>4</v>
      </c>
      <c r="B388" s="7" t="s">
        <v>161</v>
      </c>
      <c r="C388" s="8">
        <v>19</v>
      </c>
      <c r="D388" s="9">
        <v>0.2</v>
      </c>
      <c r="E388" s="10">
        <v>0.2</v>
      </c>
      <c r="F388" s="11"/>
      <c r="G388" s="12">
        <v>3806</v>
      </c>
      <c r="J388" s="9">
        <v>0.2</v>
      </c>
      <c r="L388" s="12"/>
      <c r="M388" s="12"/>
      <c r="P388" s="12" t="s">
        <v>109</v>
      </c>
      <c r="Q388" s="199" t="s">
        <v>533</v>
      </c>
    </row>
    <row r="389" spans="1:17" ht="14.25" customHeight="1">
      <c r="A389" s="21">
        <v>5</v>
      </c>
      <c r="B389" s="7" t="s">
        <v>208</v>
      </c>
      <c r="C389" s="8">
        <v>19</v>
      </c>
      <c r="D389" s="9">
        <v>1</v>
      </c>
      <c r="E389" s="10">
        <v>1</v>
      </c>
      <c r="F389" s="11"/>
      <c r="G389" s="12">
        <v>3806</v>
      </c>
      <c r="H389" s="12" t="s">
        <v>534</v>
      </c>
      <c r="I389" s="9">
        <v>1</v>
      </c>
      <c r="L389" s="12" t="s">
        <v>436</v>
      </c>
      <c r="M389" s="12" t="s">
        <v>130</v>
      </c>
      <c r="P389" s="12" t="s">
        <v>109</v>
      </c>
      <c r="Q389" s="38" t="s">
        <v>535</v>
      </c>
    </row>
    <row r="390" spans="1:17" ht="14.25" customHeight="1">
      <c r="A390" s="21">
        <v>6</v>
      </c>
      <c r="B390" s="7" t="s">
        <v>208</v>
      </c>
      <c r="C390" s="34">
        <v>17</v>
      </c>
      <c r="D390" s="9">
        <v>1</v>
      </c>
      <c r="E390" s="10">
        <v>1</v>
      </c>
      <c r="F390" s="11"/>
      <c r="G390" s="12">
        <v>3339</v>
      </c>
      <c r="H390" s="12" t="s">
        <v>536</v>
      </c>
      <c r="I390" s="9">
        <v>1</v>
      </c>
      <c r="L390" s="12" t="s">
        <v>436</v>
      </c>
      <c r="M390" s="12" t="s">
        <v>130</v>
      </c>
      <c r="P390" s="12" t="s">
        <v>109</v>
      </c>
      <c r="Q390" s="200" t="s">
        <v>537</v>
      </c>
    </row>
    <row r="391" spans="1:16" ht="14.25" customHeight="1">
      <c r="A391" s="21">
        <v>7</v>
      </c>
      <c r="B391" s="7" t="s">
        <v>172</v>
      </c>
      <c r="C391" s="8">
        <v>17</v>
      </c>
      <c r="D391" s="9">
        <v>2</v>
      </c>
      <c r="E391" s="10">
        <v>0.5</v>
      </c>
      <c r="F391" s="11"/>
      <c r="G391" s="12">
        <v>3339</v>
      </c>
      <c r="J391" s="9">
        <v>0.5</v>
      </c>
      <c r="M391" s="12"/>
      <c r="P391" s="12" t="s">
        <v>109</v>
      </c>
    </row>
    <row r="392" spans="1:16" ht="14.25" customHeight="1">
      <c r="A392" s="21"/>
      <c r="B392" s="7"/>
      <c r="C392" s="8"/>
      <c r="E392" s="10">
        <v>0.75</v>
      </c>
      <c r="F392" s="11"/>
      <c r="H392" s="38" t="s">
        <v>538</v>
      </c>
      <c r="I392" s="9">
        <v>0.75</v>
      </c>
      <c r="M392" s="38" t="s">
        <v>130</v>
      </c>
      <c r="P392" s="12" t="s">
        <v>109</v>
      </c>
    </row>
    <row r="393" spans="1:16" ht="14.25" customHeight="1">
      <c r="A393" s="21"/>
      <c r="B393" s="7"/>
      <c r="C393" s="8"/>
      <c r="E393" s="10">
        <v>0.75</v>
      </c>
      <c r="F393" s="11"/>
      <c r="H393" s="38" t="s">
        <v>539</v>
      </c>
      <c r="I393" s="9">
        <v>0.75</v>
      </c>
      <c r="M393" s="38" t="s">
        <v>130</v>
      </c>
      <c r="P393" s="12" t="s">
        <v>109</v>
      </c>
    </row>
    <row r="394" spans="1:66" s="197" customFormat="1" ht="14.25" customHeight="1">
      <c r="A394" s="25">
        <v>8</v>
      </c>
      <c r="B394" s="14" t="s">
        <v>449</v>
      </c>
      <c r="C394" s="15">
        <v>20</v>
      </c>
      <c r="D394" s="16">
        <v>0.25</v>
      </c>
      <c r="E394" s="17"/>
      <c r="F394" s="17">
        <v>0.25</v>
      </c>
      <c r="G394" s="18">
        <v>4051</v>
      </c>
      <c r="H394" s="18"/>
      <c r="I394" s="16"/>
      <c r="J394" s="16"/>
      <c r="K394" s="66">
        <v>0.25</v>
      </c>
      <c r="L394" s="16"/>
      <c r="M394" s="16"/>
      <c r="N394" s="16"/>
      <c r="O394" s="18"/>
      <c r="P394" s="1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  <c r="BD394" s="38"/>
      <c r="BE394" s="38"/>
      <c r="BF394" s="38"/>
      <c r="BG394" s="38"/>
      <c r="BH394" s="38"/>
      <c r="BI394" s="38"/>
      <c r="BJ394" s="38"/>
      <c r="BK394" s="38"/>
      <c r="BL394" s="38"/>
      <c r="BM394" s="38"/>
      <c r="BN394" s="38"/>
    </row>
    <row r="395" spans="1:66" s="197" customFormat="1" ht="14.25" customHeight="1">
      <c r="A395" s="25">
        <v>9</v>
      </c>
      <c r="B395" s="14" t="s">
        <v>450</v>
      </c>
      <c r="C395" s="15">
        <v>19</v>
      </c>
      <c r="D395" s="53">
        <v>0.25</v>
      </c>
      <c r="E395" s="54"/>
      <c r="F395" s="54">
        <v>0.25</v>
      </c>
      <c r="G395" s="18">
        <v>3806</v>
      </c>
      <c r="H395" s="18"/>
      <c r="I395" s="16"/>
      <c r="J395" s="16"/>
      <c r="K395" s="263">
        <v>0.25</v>
      </c>
      <c r="L395" s="16"/>
      <c r="M395" s="16"/>
      <c r="N395" s="16"/>
      <c r="O395" s="18"/>
      <c r="P395" s="1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  <c r="BD395" s="38"/>
      <c r="BE395" s="38"/>
      <c r="BF395" s="38"/>
      <c r="BG395" s="38"/>
      <c r="BH395" s="38"/>
      <c r="BI395" s="38"/>
      <c r="BJ395" s="38"/>
      <c r="BK395" s="38"/>
      <c r="BL395" s="38"/>
      <c r="BM395" s="38"/>
      <c r="BN395" s="38"/>
    </row>
    <row r="396" spans="1:16" ht="14.25" customHeight="1">
      <c r="A396" s="21">
        <v>10</v>
      </c>
      <c r="B396" s="7" t="s">
        <v>176</v>
      </c>
      <c r="C396" s="8">
        <v>11</v>
      </c>
      <c r="D396" s="9">
        <v>1</v>
      </c>
      <c r="E396" s="10">
        <v>1</v>
      </c>
      <c r="F396" s="11"/>
      <c r="G396" s="12">
        <v>2193</v>
      </c>
      <c r="H396" s="12" t="s">
        <v>542</v>
      </c>
      <c r="I396" s="9">
        <v>1</v>
      </c>
      <c r="P396" s="12" t="s">
        <v>135</v>
      </c>
    </row>
    <row r="397" spans="1:16" ht="14.25" customHeight="1">
      <c r="A397" s="21">
        <v>11</v>
      </c>
      <c r="B397" s="7" t="s">
        <v>543</v>
      </c>
      <c r="C397" s="8">
        <v>10</v>
      </c>
      <c r="D397" s="9">
        <v>1</v>
      </c>
      <c r="E397" s="10">
        <v>1</v>
      </c>
      <c r="F397" s="11"/>
      <c r="G397" s="12">
        <v>2026</v>
      </c>
      <c r="H397" s="12" t="s">
        <v>544</v>
      </c>
      <c r="J397" s="162"/>
      <c r="N397" s="9" t="s">
        <v>545</v>
      </c>
      <c r="P397" s="12" t="s">
        <v>135</v>
      </c>
    </row>
    <row r="398" spans="1:14" ht="14.25" customHeight="1">
      <c r="A398" s="21"/>
      <c r="B398" s="7"/>
      <c r="C398" s="8"/>
      <c r="E398" s="10"/>
      <c r="F398" s="11"/>
      <c r="H398" s="12" t="s">
        <v>546</v>
      </c>
      <c r="I398" s="9">
        <v>1</v>
      </c>
      <c r="N398" s="9" t="s">
        <v>255</v>
      </c>
    </row>
    <row r="399" spans="1:16" ht="14.25" customHeight="1">
      <c r="A399" s="21">
        <v>12</v>
      </c>
      <c r="B399" s="7" t="s">
        <v>547</v>
      </c>
      <c r="C399" s="8">
        <v>5</v>
      </c>
      <c r="D399" s="9">
        <v>1</v>
      </c>
      <c r="E399" s="10">
        <v>1</v>
      </c>
      <c r="F399" s="11"/>
      <c r="G399" s="12">
        <v>1514</v>
      </c>
      <c r="H399" s="12" t="s">
        <v>546</v>
      </c>
      <c r="I399" s="9">
        <v>0.5</v>
      </c>
      <c r="M399" s="9" t="s">
        <v>117</v>
      </c>
      <c r="P399" s="12" t="s">
        <v>135</v>
      </c>
    </row>
    <row r="400" spans="1:13" ht="14.25" customHeight="1">
      <c r="A400" s="21"/>
      <c r="B400" s="7"/>
      <c r="C400" s="8"/>
      <c r="E400" s="10"/>
      <c r="F400" s="11"/>
      <c r="H400" s="12" t="s">
        <v>1627</v>
      </c>
      <c r="I400" s="9">
        <v>0.5</v>
      </c>
      <c r="L400" s="9" t="s">
        <v>1628</v>
      </c>
      <c r="M400" s="9" t="s">
        <v>380</v>
      </c>
    </row>
    <row r="401" spans="1:16" ht="14.25" customHeight="1">
      <c r="A401" s="273" t="s">
        <v>147</v>
      </c>
      <c r="B401" s="273"/>
      <c r="C401" s="20"/>
      <c r="D401" s="11">
        <f>SUM(D384:D399)</f>
        <v>10.65</v>
      </c>
      <c r="E401" s="11"/>
      <c r="F401" s="11"/>
      <c r="G401" s="19"/>
      <c r="H401" s="19"/>
      <c r="I401" s="11"/>
      <c r="J401" s="11"/>
      <c r="K401" s="11"/>
      <c r="L401" s="11"/>
      <c r="M401" s="11"/>
      <c r="N401" s="11"/>
      <c r="O401" s="19"/>
      <c r="P401" s="19"/>
    </row>
    <row r="402" spans="1:16" ht="15" customHeight="1">
      <c r="A402" s="277" t="s">
        <v>122</v>
      </c>
      <c r="B402" s="277"/>
      <c r="C402" s="20"/>
      <c r="D402" s="9">
        <f>D394+D395</f>
        <v>0.5</v>
      </c>
      <c r="E402" s="11"/>
      <c r="F402" s="11"/>
      <c r="G402" s="19"/>
      <c r="H402" s="19"/>
      <c r="I402" s="11"/>
      <c r="J402" s="11"/>
      <c r="K402" s="11"/>
      <c r="L402" s="11"/>
      <c r="M402" s="11"/>
      <c r="N402" s="11"/>
      <c r="O402" s="19"/>
      <c r="P402" s="19"/>
    </row>
    <row r="403" spans="1:16" s="188" customFormat="1" ht="42.75" customHeight="1">
      <c r="A403" s="97"/>
      <c r="B403" s="212" t="s">
        <v>548</v>
      </c>
      <c r="C403" s="97"/>
      <c r="D403" s="198">
        <f>SUM(E403:F403)</f>
        <v>99.55</v>
      </c>
      <c r="E403" s="198">
        <f>SUM(E418,E419,E481,E525,E549)</f>
        <v>92.55</v>
      </c>
      <c r="F403" s="198">
        <f>SUM(F418,F419,F481,F525,F549)</f>
        <v>7</v>
      </c>
      <c r="G403" s="97"/>
      <c r="H403" s="97"/>
      <c r="I403" s="139"/>
      <c r="J403" s="139"/>
      <c r="K403" s="139"/>
      <c r="L403" s="139"/>
      <c r="M403" s="139"/>
      <c r="N403" s="139"/>
      <c r="O403" s="97"/>
      <c r="P403" s="97"/>
    </row>
    <row r="404" spans="1:16" ht="26.25" customHeight="1">
      <c r="A404" s="21">
        <v>1</v>
      </c>
      <c r="B404" s="22" t="s">
        <v>124</v>
      </c>
      <c r="C404" s="23">
        <v>21</v>
      </c>
      <c r="D404" s="9">
        <v>1</v>
      </c>
      <c r="E404" s="10">
        <v>1</v>
      </c>
      <c r="F404" s="11"/>
      <c r="G404" s="12">
        <v>4285</v>
      </c>
      <c r="H404" s="52" t="s">
        <v>549</v>
      </c>
      <c r="I404" s="9">
        <v>1</v>
      </c>
      <c r="L404" s="9" t="s">
        <v>457</v>
      </c>
      <c r="M404" s="9" t="s">
        <v>130</v>
      </c>
      <c r="P404" s="12" t="s">
        <v>109</v>
      </c>
    </row>
    <row r="405" spans="1:16" ht="26.25" customHeight="1">
      <c r="A405" s="6">
        <v>2</v>
      </c>
      <c r="B405" s="7" t="s">
        <v>131</v>
      </c>
      <c r="C405" s="8"/>
      <c r="D405" s="9">
        <v>1</v>
      </c>
      <c r="E405" s="10">
        <v>1</v>
      </c>
      <c r="F405" s="11"/>
      <c r="G405" s="12">
        <v>4071</v>
      </c>
      <c r="H405" s="12" t="s">
        <v>550</v>
      </c>
      <c r="I405" s="9">
        <v>1</v>
      </c>
      <c r="L405" s="9" t="s">
        <v>436</v>
      </c>
      <c r="M405" s="9" t="s">
        <v>130</v>
      </c>
      <c r="P405" s="12" t="s">
        <v>109</v>
      </c>
    </row>
    <row r="406" spans="1:16" ht="14.25" customHeight="1">
      <c r="A406" s="21">
        <v>3</v>
      </c>
      <c r="B406" s="24" t="s">
        <v>144</v>
      </c>
      <c r="C406" s="8">
        <v>10</v>
      </c>
      <c r="D406" s="9">
        <v>1</v>
      </c>
      <c r="E406" s="10">
        <v>1</v>
      </c>
      <c r="F406" s="11"/>
      <c r="G406" s="12">
        <v>2026</v>
      </c>
      <c r="H406" s="12" t="s">
        <v>551</v>
      </c>
      <c r="I406" s="9">
        <v>1</v>
      </c>
      <c r="P406" s="12" t="s">
        <v>135</v>
      </c>
    </row>
    <row r="407" spans="1:16" ht="14.25" customHeight="1">
      <c r="A407" s="21">
        <v>4</v>
      </c>
      <c r="B407" s="7" t="s">
        <v>133</v>
      </c>
      <c r="C407" s="8">
        <v>10</v>
      </c>
      <c r="D407" s="9">
        <v>4</v>
      </c>
      <c r="E407" s="10">
        <v>1</v>
      </c>
      <c r="F407" s="11"/>
      <c r="G407" s="12">
        <v>2026</v>
      </c>
      <c r="H407" s="12" t="s">
        <v>552</v>
      </c>
      <c r="I407" s="9">
        <v>1</v>
      </c>
      <c r="P407" s="12" t="s">
        <v>135</v>
      </c>
    </row>
    <row r="408" spans="1:16" ht="14.25" customHeight="1">
      <c r="A408" s="21"/>
      <c r="B408" s="7"/>
      <c r="C408" s="8"/>
      <c r="E408" s="10">
        <v>1</v>
      </c>
      <c r="F408" s="11"/>
      <c r="H408" s="12" t="s">
        <v>553</v>
      </c>
      <c r="J408" s="162"/>
      <c r="N408" s="9" t="s">
        <v>252</v>
      </c>
      <c r="O408" s="37">
        <v>42440</v>
      </c>
      <c r="P408" s="12" t="s">
        <v>135</v>
      </c>
    </row>
    <row r="409" spans="1:15" ht="14.25" customHeight="1">
      <c r="A409" s="21"/>
      <c r="B409" s="7"/>
      <c r="C409" s="8"/>
      <c r="E409" s="10"/>
      <c r="F409" s="11"/>
      <c r="H409" s="12" t="s">
        <v>698</v>
      </c>
      <c r="I409" s="9">
        <v>1</v>
      </c>
      <c r="J409" s="162"/>
      <c r="N409" s="9" t="s">
        <v>255</v>
      </c>
      <c r="O409" s="37"/>
    </row>
    <row r="410" spans="1:16" ht="14.25" customHeight="1">
      <c r="A410" s="21"/>
      <c r="B410" s="7"/>
      <c r="C410" s="8"/>
      <c r="E410" s="10">
        <v>1</v>
      </c>
      <c r="F410" s="11"/>
      <c r="H410" s="12" t="s">
        <v>237</v>
      </c>
      <c r="I410" s="9">
        <v>1</v>
      </c>
      <c r="J410" s="162"/>
      <c r="P410" s="12" t="s">
        <v>135</v>
      </c>
    </row>
    <row r="411" spans="1:9" ht="14.25" customHeight="1">
      <c r="A411" s="21"/>
      <c r="B411" s="7"/>
      <c r="C411" s="8"/>
      <c r="E411" s="10">
        <v>1</v>
      </c>
      <c r="F411" s="11"/>
      <c r="H411" s="12" t="s">
        <v>569</v>
      </c>
      <c r="I411" s="9">
        <v>1</v>
      </c>
    </row>
    <row r="412" spans="1:16" ht="14.25" customHeight="1">
      <c r="A412" s="21">
        <v>5</v>
      </c>
      <c r="B412" s="7" t="s">
        <v>379</v>
      </c>
      <c r="C412" s="8">
        <v>9</v>
      </c>
      <c r="D412" s="9">
        <v>1</v>
      </c>
      <c r="E412" s="10">
        <v>1</v>
      </c>
      <c r="F412" s="11"/>
      <c r="G412" s="12">
        <v>1925</v>
      </c>
      <c r="H412" s="12" t="s">
        <v>570</v>
      </c>
      <c r="J412" s="162"/>
      <c r="N412" s="9" t="s">
        <v>252</v>
      </c>
      <c r="O412" s="37">
        <v>42542</v>
      </c>
      <c r="P412" s="12" t="s">
        <v>135</v>
      </c>
    </row>
    <row r="413" spans="1:16" ht="14.25" customHeight="1">
      <c r="A413" s="21"/>
      <c r="B413" s="7"/>
      <c r="C413" s="8"/>
      <c r="E413" s="10"/>
      <c r="F413" s="11"/>
      <c r="H413" s="12" t="s">
        <v>571</v>
      </c>
      <c r="I413" s="9">
        <v>1</v>
      </c>
      <c r="J413" s="162"/>
      <c r="N413" s="9" t="s">
        <v>255</v>
      </c>
      <c r="O413" s="37"/>
      <c r="P413" s="12" t="s">
        <v>135</v>
      </c>
    </row>
    <row r="414" spans="1:15" ht="14.25" customHeight="1">
      <c r="A414" s="21">
        <v>6</v>
      </c>
      <c r="B414" s="7" t="s">
        <v>142</v>
      </c>
      <c r="C414" s="8">
        <v>7</v>
      </c>
      <c r="D414" s="9">
        <v>2</v>
      </c>
      <c r="E414" s="10">
        <v>0.5</v>
      </c>
      <c r="F414" s="11"/>
      <c r="G414" s="12">
        <v>1714</v>
      </c>
      <c r="H414" s="12" t="s">
        <v>790</v>
      </c>
      <c r="I414" s="9">
        <v>0.5</v>
      </c>
      <c r="O414" s="12" t="s">
        <v>381</v>
      </c>
    </row>
    <row r="415" spans="1:15" ht="14.25" customHeight="1">
      <c r="A415" s="21"/>
      <c r="B415" s="7"/>
      <c r="C415" s="8"/>
      <c r="E415" s="10">
        <v>0.5</v>
      </c>
      <c r="F415" s="11"/>
      <c r="H415" s="12" t="s">
        <v>791</v>
      </c>
      <c r="I415" s="9">
        <v>0.5</v>
      </c>
      <c r="O415" s="12" t="s">
        <v>381</v>
      </c>
    </row>
    <row r="416" spans="1:15" ht="14.25" customHeight="1">
      <c r="A416" s="21"/>
      <c r="B416" s="7"/>
      <c r="C416" s="8"/>
      <c r="E416" s="10">
        <v>0.5</v>
      </c>
      <c r="F416" s="11"/>
      <c r="H416" s="12" t="s">
        <v>792</v>
      </c>
      <c r="I416" s="9">
        <v>0.5</v>
      </c>
      <c r="O416" s="12" t="s">
        <v>381</v>
      </c>
    </row>
    <row r="417" spans="1:9" ht="14.25" customHeight="1">
      <c r="A417" s="21"/>
      <c r="B417" s="7"/>
      <c r="C417" s="8"/>
      <c r="E417" s="10">
        <v>0.5</v>
      </c>
      <c r="F417" s="11"/>
      <c r="I417" s="9">
        <v>0.5</v>
      </c>
    </row>
    <row r="418" spans="1:16" ht="14.25" customHeight="1">
      <c r="A418" s="273" t="s">
        <v>572</v>
      </c>
      <c r="B418" s="273"/>
      <c r="C418" s="20"/>
      <c r="D418" s="11">
        <f>SUM(D404:D417)</f>
        <v>10</v>
      </c>
      <c r="E418" s="28">
        <f>SUM(E404:E417)</f>
        <v>10</v>
      </c>
      <c r="F418" s="28">
        <f>SUM(F404:F417)</f>
        <v>0</v>
      </c>
      <c r="G418" s="19"/>
      <c r="H418" s="19"/>
      <c r="I418" s="11"/>
      <c r="J418" s="11"/>
      <c r="K418" s="11"/>
      <c r="L418" s="11"/>
      <c r="M418" s="11"/>
      <c r="N418" s="11"/>
      <c r="O418" s="19"/>
      <c r="P418" s="19"/>
    </row>
    <row r="419" spans="1:16" s="188" customFormat="1" ht="21.75" customHeight="1">
      <c r="A419" s="171"/>
      <c r="B419" s="49" t="s">
        <v>573</v>
      </c>
      <c r="C419" s="171"/>
      <c r="D419" s="194">
        <f>SUM(E419:F419)</f>
        <v>35.4</v>
      </c>
      <c r="E419" s="194">
        <f>SUM(E420:E478)</f>
        <v>28.65</v>
      </c>
      <c r="F419" s="194">
        <f>SUM(F420:F478)</f>
        <v>6.75</v>
      </c>
      <c r="G419" s="171"/>
      <c r="H419" s="171"/>
      <c r="I419" s="172"/>
      <c r="J419" s="172"/>
      <c r="K419" s="172"/>
      <c r="L419" s="172"/>
      <c r="M419" s="172"/>
      <c r="N419" s="172"/>
      <c r="O419" s="171"/>
      <c r="P419" s="171"/>
    </row>
    <row r="420" spans="1:17" ht="14.25" customHeight="1">
      <c r="A420" s="21">
        <v>1</v>
      </c>
      <c r="B420" s="7" t="s">
        <v>149</v>
      </c>
      <c r="C420" s="8">
        <v>21</v>
      </c>
      <c r="D420" s="9">
        <v>1</v>
      </c>
      <c r="E420" s="10">
        <v>1</v>
      </c>
      <c r="F420" s="11"/>
      <c r="G420" s="12">
        <v>4285</v>
      </c>
      <c r="H420" s="12" t="s">
        <v>574</v>
      </c>
      <c r="L420" s="9" t="s">
        <v>108</v>
      </c>
      <c r="M420" s="12" t="s">
        <v>308</v>
      </c>
      <c r="P420" s="12" t="s">
        <v>109</v>
      </c>
      <c r="Q420" s="199" t="s">
        <v>575</v>
      </c>
    </row>
    <row r="421" spans="1:17" ht="14.25" customHeight="1">
      <c r="A421" s="21"/>
      <c r="B421" s="7"/>
      <c r="C421" s="8"/>
      <c r="E421" s="10"/>
      <c r="F421" s="11"/>
      <c r="H421" s="12" t="s">
        <v>576</v>
      </c>
      <c r="I421" s="9">
        <v>1</v>
      </c>
      <c r="L421" s="12" t="s">
        <v>475</v>
      </c>
      <c r="M421" s="12" t="s">
        <v>130</v>
      </c>
      <c r="P421" s="12" t="s">
        <v>109</v>
      </c>
      <c r="Q421" s="199"/>
    </row>
    <row r="422" spans="1:17" ht="14.25" customHeight="1">
      <c r="A422" s="21">
        <v>2</v>
      </c>
      <c r="B422" s="7" t="s">
        <v>295</v>
      </c>
      <c r="C422" s="8">
        <v>20</v>
      </c>
      <c r="D422" s="9">
        <v>1.75</v>
      </c>
      <c r="E422" s="10">
        <v>0.5</v>
      </c>
      <c r="F422" s="11"/>
      <c r="G422" s="12">
        <v>4051</v>
      </c>
      <c r="J422" s="9">
        <v>0.5</v>
      </c>
      <c r="L422" s="12"/>
      <c r="M422" s="12"/>
      <c r="P422" s="12" t="s">
        <v>109</v>
      </c>
      <c r="Q422" s="199" t="s">
        <v>577</v>
      </c>
    </row>
    <row r="423" spans="1:17" ht="14.25" customHeight="1">
      <c r="A423" s="21"/>
      <c r="B423" s="7"/>
      <c r="C423" s="8"/>
      <c r="E423" s="10">
        <v>0.25</v>
      </c>
      <c r="F423" s="11"/>
      <c r="J423" s="9">
        <v>0.25</v>
      </c>
      <c r="L423" s="12"/>
      <c r="M423" s="12"/>
      <c r="P423" s="12" t="s">
        <v>109</v>
      </c>
      <c r="Q423" s="199"/>
    </row>
    <row r="424" spans="1:17" ht="14.25" customHeight="1">
      <c r="A424" s="21"/>
      <c r="B424" s="7"/>
      <c r="C424" s="8"/>
      <c r="E424" s="10">
        <v>1</v>
      </c>
      <c r="F424" s="11"/>
      <c r="H424" s="12" t="s">
        <v>579</v>
      </c>
      <c r="I424" s="9">
        <v>1</v>
      </c>
      <c r="L424" s="12" t="s">
        <v>580</v>
      </c>
      <c r="M424" s="12" t="s">
        <v>130</v>
      </c>
      <c r="Q424" s="199"/>
    </row>
    <row r="425" spans="1:17" ht="14.25" customHeight="1">
      <c r="A425" s="21">
        <v>3</v>
      </c>
      <c r="B425" s="7" t="s">
        <v>578</v>
      </c>
      <c r="C425" s="8">
        <v>20</v>
      </c>
      <c r="D425" s="9">
        <v>1</v>
      </c>
      <c r="E425" s="10">
        <v>0.5</v>
      </c>
      <c r="F425" s="11"/>
      <c r="G425" s="12">
        <v>4051</v>
      </c>
      <c r="J425" s="9">
        <v>0.5</v>
      </c>
      <c r="L425" s="12"/>
      <c r="M425" s="12"/>
      <c r="P425" s="12" t="s">
        <v>109</v>
      </c>
      <c r="Q425" s="199" t="s">
        <v>581</v>
      </c>
    </row>
    <row r="426" spans="1:17" ht="14.25" customHeight="1">
      <c r="A426" s="21"/>
      <c r="B426" s="7"/>
      <c r="C426" s="8"/>
      <c r="E426" s="10">
        <v>0.5</v>
      </c>
      <c r="F426" s="11"/>
      <c r="J426" s="9">
        <v>0.5</v>
      </c>
      <c r="L426" s="12"/>
      <c r="M426" s="12"/>
      <c r="P426" s="12" t="s">
        <v>109</v>
      </c>
      <c r="Q426" s="199"/>
    </row>
    <row r="427" spans="1:17" ht="14.25" customHeight="1">
      <c r="A427" s="21">
        <v>4</v>
      </c>
      <c r="B427" s="7" t="s">
        <v>157</v>
      </c>
      <c r="C427" s="34">
        <v>19</v>
      </c>
      <c r="D427" s="9">
        <v>1</v>
      </c>
      <c r="E427" s="10">
        <v>1</v>
      </c>
      <c r="F427" s="11"/>
      <c r="G427" s="12">
        <v>3806</v>
      </c>
      <c r="H427" s="12" t="s">
        <v>582</v>
      </c>
      <c r="I427" s="9">
        <v>1</v>
      </c>
      <c r="L427" s="12" t="s">
        <v>268</v>
      </c>
      <c r="M427" s="12" t="s">
        <v>130</v>
      </c>
      <c r="P427" s="12" t="s">
        <v>109</v>
      </c>
      <c r="Q427" s="200" t="s">
        <v>583</v>
      </c>
    </row>
    <row r="428" spans="1:16" ht="14.25" customHeight="1">
      <c r="A428" s="21">
        <v>5</v>
      </c>
      <c r="B428" s="7" t="s">
        <v>161</v>
      </c>
      <c r="C428" s="8">
        <v>19</v>
      </c>
      <c r="D428" s="9">
        <v>6.9</v>
      </c>
      <c r="E428" s="10">
        <v>1</v>
      </c>
      <c r="F428" s="11"/>
      <c r="G428" s="12">
        <v>3806</v>
      </c>
      <c r="H428" s="12" t="s">
        <v>584</v>
      </c>
      <c r="I428" s="9">
        <v>1</v>
      </c>
      <c r="L428" s="12" t="s">
        <v>268</v>
      </c>
      <c r="M428" s="12" t="s">
        <v>130</v>
      </c>
      <c r="P428" s="12" t="s">
        <v>109</v>
      </c>
    </row>
    <row r="429" spans="1:16" ht="14.25" customHeight="1">
      <c r="A429" s="21"/>
      <c r="B429" s="7"/>
      <c r="C429" s="8"/>
      <c r="E429" s="10">
        <v>0.45</v>
      </c>
      <c r="F429" s="11"/>
      <c r="J429" s="9">
        <v>0.45</v>
      </c>
      <c r="L429" s="12"/>
      <c r="M429" s="12"/>
      <c r="P429" s="12" t="s">
        <v>109</v>
      </c>
    </row>
    <row r="430" spans="1:16" ht="14.25" customHeight="1">
      <c r="A430" s="21"/>
      <c r="B430" s="7"/>
      <c r="C430" s="8"/>
      <c r="E430" s="10">
        <v>1</v>
      </c>
      <c r="F430" s="11"/>
      <c r="H430" s="12" t="s">
        <v>585</v>
      </c>
      <c r="I430" s="9">
        <v>1</v>
      </c>
      <c r="L430" s="12" t="s">
        <v>268</v>
      </c>
      <c r="M430" s="12" t="s">
        <v>130</v>
      </c>
      <c r="P430" s="12" t="s">
        <v>109</v>
      </c>
    </row>
    <row r="431" spans="1:16" ht="14.25" customHeight="1">
      <c r="A431" s="21"/>
      <c r="B431" s="7"/>
      <c r="C431" s="8"/>
      <c r="E431" s="10">
        <v>0.5</v>
      </c>
      <c r="F431" s="11"/>
      <c r="H431" s="145" t="s">
        <v>586</v>
      </c>
      <c r="I431" s="9">
        <v>0.5</v>
      </c>
      <c r="L431" s="12" t="s">
        <v>488</v>
      </c>
      <c r="M431" s="12" t="s">
        <v>130</v>
      </c>
      <c r="O431" s="12" t="s">
        <v>587</v>
      </c>
      <c r="P431" s="12" t="s">
        <v>109</v>
      </c>
    </row>
    <row r="432" spans="1:16" ht="14.25" customHeight="1">
      <c r="A432" s="21"/>
      <c r="B432" s="7"/>
      <c r="C432" s="8"/>
      <c r="E432" s="10">
        <v>0.5</v>
      </c>
      <c r="F432" s="11"/>
      <c r="H432" s="12" t="s">
        <v>588</v>
      </c>
      <c r="I432" s="9">
        <v>0.5</v>
      </c>
      <c r="L432" s="12" t="s">
        <v>268</v>
      </c>
      <c r="M432" s="12" t="s">
        <v>130</v>
      </c>
      <c r="P432" s="12" t="s">
        <v>109</v>
      </c>
    </row>
    <row r="433" spans="1:16" ht="14.25" customHeight="1">
      <c r="A433" s="21"/>
      <c r="B433" s="7"/>
      <c r="C433" s="8"/>
      <c r="E433" s="10">
        <v>1</v>
      </c>
      <c r="F433" s="11"/>
      <c r="H433" s="12" t="s">
        <v>589</v>
      </c>
      <c r="I433" s="9">
        <v>1</v>
      </c>
      <c r="L433" s="12" t="s">
        <v>268</v>
      </c>
      <c r="M433" s="12" t="s">
        <v>130</v>
      </c>
      <c r="P433" s="12" t="s">
        <v>109</v>
      </c>
    </row>
    <row r="434" spans="1:16" ht="14.25" customHeight="1">
      <c r="A434" s="21"/>
      <c r="B434" s="7"/>
      <c r="C434" s="8"/>
      <c r="E434" s="10">
        <v>0.45</v>
      </c>
      <c r="F434" s="11"/>
      <c r="J434" s="9">
        <v>0.45</v>
      </c>
      <c r="L434" s="12"/>
      <c r="M434" s="12"/>
      <c r="P434" s="12" t="s">
        <v>109</v>
      </c>
    </row>
    <row r="435" spans="1:16" ht="14.25" customHeight="1">
      <c r="A435" s="21"/>
      <c r="B435" s="7"/>
      <c r="C435" s="8"/>
      <c r="E435" s="10">
        <v>0.25</v>
      </c>
      <c r="F435" s="11"/>
      <c r="J435" s="9">
        <v>0.25</v>
      </c>
      <c r="L435" s="12"/>
      <c r="M435" s="12"/>
      <c r="P435" s="12" t="s">
        <v>109</v>
      </c>
    </row>
    <row r="436" spans="1:16" ht="14.25" customHeight="1">
      <c r="A436" s="21"/>
      <c r="B436" s="7"/>
      <c r="C436" s="8"/>
      <c r="E436" s="10">
        <v>1</v>
      </c>
      <c r="F436" s="11"/>
      <c r="H436" s="12" t="s">
        <v>590</v>
      </c>
      <c r="I436" s="9">
        <v>1</v>
      </c>
      <c r="L436" s="12" t="s">
        <v>268</v>
      </c>
      <c r="M436" s="12" t="s">
        <v>130</v>
      </c>
      <c r="P436" s="12" t="s">
        <v>109</v>
      </c>
    </row>
    <row r="437" spans="1:16" ht="14.25" customHeight="1">
      <c r="A437" s="21"/>
      <c r="B437" s="7"/>
      <c r="C437" s="8"/>
      <c r="E437" s="10">
        <v>0.5</v>
      </c>
      <c r="F437" s="11"/>
      <c r="J437" s="9">
        <v>0.5</v>
      </c>
      <c r="L437" s="12"/>
      <c r="M437" s="12"/>
      <c r="P437" s="12" t="s">
        <v>109</v>
      </c>
    </row>
    <row r="438" spans="1:13" ht="14.25" customHeight="1">
      <c r="A438" s="21"/>
      <c r="B438" s="7"/>
      <c r="C438" s="8"/>
      <c r="E438" s="10">
        <v>0.25</v>
      </c>
      <c r="F438" s="11"/>
      <c r="J438" s="9">
        <v>0.25</v>
      </c>
      <c r="L438" s="12"/>
      <c r="M438" s="12"/>
    </row>
    <row r="439" spans="1:16" ht="14.25" customHeight="1">
      <c r="A439" s="21">
        <v>6</v>
      </c>
      <c r="B439" s="7" t="s">
        <v>208</v>
      </c>
      <c r="C439" s="8">
        <v>19</v>
      </c>
      <c r="D439" s="9">
        <v>3.75</v>
      </c>
      <c r="E439" s="10">
        <v>0.25</v>
      </c>
      <c r="F439" s="11"/>
      <c r="G439" s="12">
        <v>3806</v>
      </c>
      <c r="J439" s="9">
        <v>0.25</v>
      </c>
      <c r="L439" s="12"/>
      <c r="M439" s="12"/>
      <c r="P439" s="12" t="s">
        <v>109</v>
      </c>
    </row>
    <row r="440" spans="1:16" ht="14.25" customHeight="1">
      <c r="A440" s="21"/>
      <c r="B440" s="7"/>
      <c r="C440" s="8"/>
      <c r="E440" s="10">
        <v>1</v>
      </c>
      <c r="F440" s="11"/>
      <c r="H440" s="12" t="s">
        <v>557</v>
      </c>
      <c r="I440" s="9">
        <v>1</v>
      </c>
      <c r="L440" s="12" t="s">
        <v>436</v>
      </c>
      <c r="M440" s="12" t="s">
        <v>130</v>
      </c>
      <c r="P440" s="12" t="s">
        <v>109</v>
      </c>
    </row>
    <row r="441" spans="1:16" ht="14.25" customHeight="1">
      <c r="A441" s="21"/>
      <c r="B441" s="7"/>
      <c r="C441" s="8"/>
      <c r="E441" s="10">
        <v>1</v>
      </c>
      <c r="F441" s="11"/>
      <c r="H441" s="12" t="s">
        <v>591</v>
      </c>
      <c r="I441" s="9">
        <v>1</v>
      </c>
      <c r="L441" s="12" t="s">
        <v>436</v>
      </c>
      <c r="M441" s="12" t="s">
        <v>130</v>
      </c>
      <c r="P441" s="12" t="s">
        <v>109</v>
      </c>
    </row>
    <row r="442" spans="1:16" ht="14.25" customHeight="1">
      <c r="A442" s="21"/>
      <c r="B442" s="7"/>
      <c r="C442" s="8"/>
      <c r="E442" s="10">
        <v>1</v>
      </c>
      <c r="F442" s="11"/>
      <c r="H442" s="12" t="s">
        <v>592</v>
      </c>
      <c r="I442" s="9">
        <v>1</v>
      </c>
      <c r="L442" s="12" t="s">
        <v>436</v>
      </c>
      <c r="M442" s="12" t="s">
        <v>130</v>
      </c>
      <c r="P442" s="12" t="s">
        <v>109</v>
      </c>
    </row>
    <row r="443" spans="1:13" ht="14.25" customHeight="1">
      <c r="A443" s="21"/>
      <c r="B443" s="7"/>
      <c r="C443" s="8"/>
      <c r="E443" s="10">
        <v>0.5</v>
      </c>
      <c r="F443" s="11"/>
      <c r="H443" s="12" t="s">
        <v>603</v>
      </c>
      <c r="I443" s="9">
        <v>0.5</v>
      </c>
      <c r="L443" s="12"/>
      <c r="M443" s="12" t="s">
        <v>130</v>
      </c>
    </row>
    <row r="444" spans="1:17" ht="14.25" customHeight="1">
      <c r="A444" s="21">
        <v>7</v>
      </c>
      <c r="B444" s="7" t="s">
        <v>208</v>
      </c>
      <c r="C444" s="34">
        <v>17</v>
      </c>
      <c r="D444" s="9">
        <v>1.5</v>
      </c>
      <c r="E444" s="10">
        <v>0.5</v>
      </c>
      <c r="F444" s="11"/>
      <c r="G444" s="12">
        <v>3339</v>
      </c>
      <c r="H444" s="12" t="s">
        <v>593</v>
      </c>
      <c r="I444" s="9">
        <v>0.5</v>
      </c>
      <c r="L444" s="12" t="s">
        <v>488</v>
      </c>
      <c r="M444" s="12" t="s">
        <v>130</v>
      </c>
      <c r="P444" s="12" t="s">
        <v>109</v>
      </c>
      <c r="Q444" s="200" t="s">
        <v>594</v>
      </c>
    </row>
    <row r="445" spans="1:17" ht="14.25" customHeight="1">
      <c r="A445" s="21"/>
      <c r="B445" s="7"/>
      <c r="C445" s="34"/>
      <c r="E445" s="10">
        <v>1</v>
      </c>
      <c r="F445" s="11"/>
      <c r="H445" s="12" t="s">
        <v>595</v>
      </c>
      <c r="I445" s="9">
        <v>1</v>
      </c>
      <c r="L445" s="12" t="s">
        <v>387</v>
      </c>
      <c r="M445" s="12" t="s">
        <v>130</v>
      </c>
      <c r="P445" s="12" t="s">
        <v>109</v>
      </c>
      <c r="Q445" s="200"/>
    </row>
    <row r="446" spans="1:16" ht="14.25" customHeight="1">
      <c r="A446" s="21">
        <v>8</v>
      </c>
      <c r="B446" s="7" t="s">
        <v>172</v>
      </c>
      <c r="C446" s="8">
        <v>17</v>
      </c>
      <c r="D446" s="9">
        <v>6.5</v>
      </c>
      <c r="E446" s="10">
        <v>0.5</v>
      </c>
      <c r="F446" s="11"/>
      <c r="G446" s="12">
        <v>3339</v>
      </c>
      <c r="H446" s="12" t="s">
        <v>596</v>
      </c>
      <c r="I446" s="9">
        <v>0.5</v>
      </c>
      <c r="L446" s="12"/>
      <c r="M446" s="12" t="s">
        <v>130</v>
      </c>
      <c r="P446" s="12" t="s">
        <v>109</v>
      </c>
    </row>
    <row r="447" spans="1:16" ht="14.25" customHeight="1">
      <c r="A447" s="21"/>
      <c r="B447" s="7"/>
      <c r="C447" s="8"/>
      <c r="E447" s="10">
        <v>1</v>
      </c>
      <c r="F447" s="11"/>
      <c r="H447" s="12" t="s">
        <v>597</v>
      </c>
      <c r="I447" s="9">
        <v>1</v>
      </c>
      <c r="M447" s="12" t="s">
        <v>130</v>
      </c>
      <c r="P447" s="12" t="s">
        <v>109</v>
      </c>
    </row>
    <row r="448" spans="1:16" ht="14.25" customHeight="1">
      <c r="A448" s="21"/>
      <c r="B448" s="7"/>
      <c r="C448" s="8"/>
      <c r="E448" s="10">
        <v>1</v>
      </c>
      <c r="F448" s="11"/>
      <c r="H448" s="12" t="s">
        <v>598</v>
      </c>
      <c r="I448" s="9">
        <v>1</v>
      </c>
      <c r="M448" s="12" t="s">
        <v>130</v>
      </c>
      <c r="P448" s="12" t="s">
        <v>109</v>
      </c>
    </row>
    <row r="449" spans="1:16" ht="14.25" customHeight="1">
      <c r="A449" s="21"/>
      <c r="B449" s="7"/>
      <c r="C449" s="8"/>
      <c r="E449" s="10">
        <v>0.5</v>
      </c>
      <c r="F449" s="11"/>
      <c r="H449" s="12" t="s">
        <v>599</v>
      </c>
      <c r="I449" s="9">
        <v>0.5</v>
      </c>
      <c r="M449" s="12" t="s">
        <v>130</v>
      </c>
      <c r="P449" s="12" t="s">
        <v>109</v>
      </c>
    </row>
    <row r="450" spans="1:16" ht="14.25" customHeight="1">
      <c r="A450" s="21"/>
      <c r="B450" s="7"/>
      <c r="C450" s="8"/>
      <c r="E450" s="10">
        <v>0.5</v>
      </c>
      <c r="F450" s="11"/>
      <c r="H450" s="12" t="s">
        <v>600</v>
      </c>
      <c r="I450" s="9">
        <v>0.5</v>
      </c>
      <c r="M450" s="12" t="s">
        <v>130</v>
      </c>
      <c r="P450" s="12" t="s">
        <v>109</v>
      </c>
    </row>
    <row r="451" spans="1:16" ht="14.25" customHeight="1">
      <c r="A451" s="21"/>
      <c r="B451" s="7"/>
      <c r="C451" s="8"/>
      <c r="E451" s="10">
        <v>1</v>
      </c>
      <c r="F451" s="11"/>
      <c r="H451" s="12" t="s">
        <v>601</v>
      </c>
      <c r="I451" s="9">
        <v>1</v>
      </c>
      <c r="M451" s="12" t="s">
        <v>130</v>
      </c>
      <c r="P451" s="12" t="s">
        <v>109</v>
      </c>
    </row>
    <row r="452" spans="1:16" ht="14.25" customHeight="1">
      <c r="A452" s="21"/>
      <c r="B452" s="7"/>
      <c r="C452" s="8"/>
      <c r="E452" s="10">
        <v>1</v>
      </c>
      <c r="F452" s="11"/>
      <c r="H452" s="12" t="s">
        <v>555</v>
      </c>
      <c r="I452" s="9">
        <v>1</v>
      </c>
      <c r="M452" s="12" t="s">
        <v>130</v>
      </c>
      <c r="P452" s="12" t="s">
        <v>109</v>
      </c>
    </row>
    <row r="453" spans="1:16" ht="14.25" customHeight="1">
      <c r="A453" s="21"/>
      <c r="B453" s="7"/>
      <c r="C453" s="8"/>
      <c r="E453" s="10">
        <v>1</v>
      </c>
      <c r="F453" s="11"/>
      <c r="H453" s="12" t="s">
        <v>602</v>
      </c>
      <c r="I453" s="9">
        <v>1</v>
      </c>
      <c r="M453" s="12" t="s">
        <v>130</v>
      </c>
      <c r="P453" s="12" t="s">
        <v>109</v>
      </c>
    </row>
    <row r="454" spans="1:16" ht="14.25" customHeight="1">
      <c r="A454" s="21">
        <v>9</v>
      </c>
      <c r="B454" s="51" t="s">
        <v>174</v>
      </c>
      <c r="C454" s="42">
        <v>16</v>
      </c>
      <c r="D454" s="9">
        <v>1.25</v>
      </c>
      <c r="E454" s="10">
        <v>0.25</v>
      </c>
      <c r="F454" s="11"/>
      <c r="G454" s="12">
        <v>3105</v>
      </c>
      <c r="J454" s="9">
        <v>0.25</v>
      </c>
      <c r="M454" s="12"/>
      <c r="P454" s="12" t="s">
        <v>109</v>
      </c>
    </row>
    <row r="455" spans="1:16" ht="14.25" customHeight="1">
      <c r="A455" s="21"/>
      <c r="B455" s="51"/>
      <c r="E455" s="10">
        <v>0.5</v>
      </c>
      <c r="F455" s="11"/>
      <c r="H455" s="12" t="s">
        <v>605</v>
      </c>
      <c r="I455" s="9">
        <v>0.5</v>
      </c>
      <c r="M455" s="12" t="s">
        <v>130</v>
      </c>
      <c r="P455" s="12" t="s">
        <v>109</v>
      </c>
    </row>
    <row r="456" spans="1:16" ht="14.25" customHeight="1">
      <c r="A456" s="21"/>
      <c r="B456" s="51"/>
      <c r="E456" s="10">
        <v>0.5</v>
      </c>
      <c r="F456" s="11"/>
      <c r="H456" s="12" t="s">
        <v>606</v>
      </c>
      <c r="I456" s="9">
        <v>0.5</v>
      </c>
      <c r="M456" s="12" t="s">
        <v>130</v>
      </c>
      <c r="P456" s="12" t="s">
        <v>109</v>
      </c>
    </row>
    <row r="457" spans="1:66" s="197" customFormat="1" ht="14.25" customHeight="1">
      <c r="A457" s="25">
        <v>10</v>
      </c>
      <c r="B457" s="14" t="s">
        <v>449</v>
      </c>
      <c r="C457" s="15">
        <v>20</v>
      </c>
      <c r="D457" s="16">
        <v>0.75</v>
      </c>
      <c r="E457" s="17"/>
      <c r="F457" s="17">
        <v>0.25</v>
      </c>
      <c r="G457" s="18">
        <v>4051</v>
      </c>
      <c r="H457" s="18"/>
      <c r="I457" s="16"/>
      <c r="J457" s="16"/>
      <c r="K457" s="66">
        <v>0.25</v>
      </c>
      <c r="L457" s="16"/>
      <c r="M457" s="16"/>
      <c r="N457" s="16"/>
      <c r="O457" s="18"/>
      <c r="P457" s="1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  <c r="BD457" s="38"/>
      <c r="BE457" s="38"/>
      <c r="BF457" s="38"/>
      <c r="BG457" s="38"/>
      <c r="BH457" s="38"/>
      <c r="BI457" s="38"/>
      <c r="BJ457" s="38"/>
      <c r="BK457" s="38"/>
      <c r="BL457" s="38"/>
      <c r="BM457" s="38"/>
      <c r="BN457" s="38"/>
    </row>
    <row r="458" spans="1:66" s="197" customFormat="1" ht="14.25" customHeight="1">
      <c r="A458" s="25"/>
      <c r="B458" s="14"/>
      <c r="C458" s="15"/>
      <c r="D458" s="16"/>
      <c r="E458" s="17"/>
      <c r="F458" s="17">
        <v>0.25</v>
      </c>
      <c r="G458" s="18"/>
      <c r="H458" s="18"/>
      <c r="I458" s="16"/>
      <c r="J458" s="16"/>
      <c r="K458" s="66">
        <v>0.25</v>
      </c>
      <c r="L458" s="16"/>
      <c r="M458" s="16"/>
      <c r="N458" s="16"/>
      <c r="O458" s="18"/>
      <c r="P458" s="1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  <c r="BD458" s="38"/>
      <c r="BE458" s="38"/>
      <c r="BF458" s="38"/>
      <c r="BG458" s="38"/>
      <c r="BH458" s="38"/>
      <c r="BI458" s="38"/>
      <c r="BJ458" s="38"/>
      <c r="BK458" s="38"/>
      <c r="BL458" s="38"/>
      <c r="BM458" s="38"/>
      <c r="BN458" s="38"/>
    </row>
    <row r="459" spans="1:66" s="197" customFormat="1" ht="14.25" customHeight="1">
      <c r="A459" s="25"/>
      <c r="B459" s="14"/>
      <c r="C459" s="15"/>
      <c r="D459" s="16"/>
      <c r="E459" s="17"/>
      <c r="F459" s="17">
        <v>0.25</v>
      </c>
      <c r="G459" s="18"/>
      <c r="H459" s="18"/>
      <c r="I459" s="16"/>
      <c r="J459" s="16"/>
      <c r="K459" s="66">
        <v>0.25</v>
      </c>
      <c r="L459" s="16"/>
      <c r="M459" s="16"/>
      <c r="N459" s="16"/>
      <c r="O459" s="18"/>
      <c r="P459" s="1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  <c r="BD459" s="38"/>
      <c r="BE459" s="38"/>
      <c r="BF459" s="38"/>
      <c r="BG459" s="38"/>
      <c r="BH459" s="38"/>
      <c r="BI459" s="38"/>
      <c r="BJ459" s="38"/>
      <c r="BK459" s="38"/>
      <c r="BL459" s="38"/>
      <c r="BM459" s="38"/>
      <c r="BN459" s="38"/>
    </row>
    <row r="460" spans="1:66" s="197" customFormat="1" ht="14.25" customHeight="1">
      <c r="A460" s="25">
        <v>11</v>
      </c>
      <c r="B460" s="14" t="s">
        <v>450</v>
      </c>
      <c r="C460" s="15">
        <v>19</v>
      </c>
      <c r="D460" s="53">
        <v>1.5</v>
      </c>
      <c r="E460" s="54"/>
      <c r="F460" s="54">
        <v>0.5</v>
      </c>
      <c r="G460" s="18">
        <v>3806</v>
      </c>
      <c r="H460" s="18"/>
      <c r="I460" s="16"/>
      <c r="J460" s="16"/>
      <c r="K460" s="263">
        <v>0.5</v>
      </c>
      <c r="L460" s="16"/>
      <c r="N460" s="16"/>
      <c r="O460" s="18"/>
      <c r="P460" s="1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  <c r="BD460" s="38"/>
      <c r="BE460" s="38"/>
      <c r="BF460" s="38"/>
      <c r="BG460" s="38"/>
      <c r="BH460" s="38"/>
      <c r="BI460" s="38"/>
      <c r="BJ460" s="38"/>
      <c r="BK460" s="38"/>
      <c r="BL460" s="38"/>
      <c r="BM460" s="38"/>
      <c r="BN460" s="38"/>
    </row>
    <row r="461" spans="1:66" s="197" customFormat="1" ht="14.25" customHeight="1">
      <c r="A461" s="25"/>
      <c r="B461" s="14"/>
      <c r="C461" s="15"/>
      <c r="D461" s="53"/>
      <c r="E461" s="54"/>
      <c r="F461" s="54">
        <v>0.25</v>
      </c>
      <c r="G461" s="18"/>
      <c r="H461" s="18"/>
      <c r="I461" s="16"/>
      <c r="J461" s="16"/>
      <c r="K461" s="263">
        <v>0.25</v>
      </c>
      <c r="L461" s="16"/>
      <c r="N461" s="16"/>
      <c r="O461" s="18"/>
      <c r="P461" s="1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  <c r="BD461" s="38"/>
      <c r="BE461" s="38"/>
      <c r="BF461" s="38"/>
      <c r="BG461" s="38"/>
      <c r="BH461" s="38"/>
      <c r="BI461" s="38"/>
      <c r="BJ461" s="38"/>
      <c r="BK461" s="38"/>
      <c r="BL461" s="38"/>
      <c r="BM461" s="38"/>
      <c r="BN461" s="38"/>
    </row>
    <row r="462" spans="1:66" s="197" customFormat="1" ht="14.25" customHeight="1">
      <c r="A462" s="25"/>
      <c r="B462" s="14"/>
      <c r="C462" s="15"/>
      <c r="D462" s="53"/>
      <c r="E462" s="54"/>
      <c r="F462" s="255">
        <v>0.5</v>
      </c>
      <c r="G462" s="18"/>
      <c r="H462" s="18"/>
      <c r="I462" s="16"/>
      <c r="J462" s="16"/>
      <c r="K462" s="263">
        <v>0.5</v>
      </c>
      <c r="L462" s="16"/>
      <c r="M462" s="16"/>
      <c r="N462" s="16"/>
      <c r="O462" s="18"/>
      <c r="P462" s="1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  <c r="BD462" s="38"/>
      <c r="BE462" s="38"/>
      <c r="BF462" s="38"/>
      <c r="BG462" s="38"/>
      <c r="BH462" s="38"/>
      <c r="BI462" s="38"/>
      <c r="BJ462" s="38"/>
      <c r="BK462" s="38"/>
      <c r="BL462" s="38"/>
      <c r="BM462" s="38"/>
      <c r="BN462" s="38"/>
    </row>
    <row r="463" spans="1:66" s="197" customFormat="1" ht="14.25" customHeight="1">
      <c r="A463" s="25"/>
      <c r="B463" s="14"/>
      <c r="C463" s="15"/>
      <c r="D463" s="53"/>
      <c r="E463" s="54"/>
      <c r="F463" s="255">
        <v>0.25</v>
      </c>
      <c r="G463" s="18"/>
      <c r="H463" s="18"/>
      <c r="I463" s="16"/>
      <c r="J463" s="16"/>
      <c r="K463" s="263">
        <v>0.25</v>
      </c>
      <c r="L463" s="16"/>
      <c r="M463" s="16"/>
      <c r="N463" s="16"/>
      <c r="O463" s="18"/>
      <c r="P463" s="1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  <c r="BD463" s="38"/>
      <c r="BE463" s="38"/>
      <c r="BF463" s="38"/>
      <c r="BG463" s="38"/>
      <c r="BH463" s="38"/>
      <c r="BI463" s="38"/>
      <c r="BJ463" s="38"/>
      <c r="BK463" s="38"/>
      <c r="BL463" s="38"/>
      <c r="BM463" s="38"/>
      <c r="BN463" s="38"/>
    </row>
    <row r="464" spans="1:66" s="197" customFormat="1" ht="14.25" customHeight="1">
      <c r="A464" s="25">
        <v>12</v>
      </c>
      <c r="B464" s="14" t="s">
        <v>607</v>
      </c>
      <c r="C464" s="15">
        <v>19</v>
      </c>
      <c r="D464" s="53">
        <v>0.5</v>
      </c>
      <c r="E464" s="54"/>
      <c r="F464" s="54">
        <v>0.5</v>
      </c>
      <c r="G464" s="18">
        <v>3806</v>
      </c>
      <c r="H464" s="18"/>
      <c r="I464" s="16"/>
      <c r="J464" s="16"/>
      <c r="K464" s="263">
        <v>0.5</v>
      </c>
      <c r="L464" s="16"/>
      <c r="M464" s="16"/>
      <c r="N464" s="16"/>
      <c r="O464" s="18"/>
      <c r="P464" s="1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  <c r="BD464" s="38"/>
      <c r="BE464" s="38"/>
      <c r="BF464" s="38"/>
      <c r="BG464" s="38"/>
      <c r="BH464" s="38"/>
      <c r="BI464" s="38"/>
      <c r="BJ464" s="38"/>
      <c r="BK464" s="38"/>
      <c r="BL464" s="38"/>
      <c r="BM464" s="38"/>
      <c r="BN464" s="38"/>
    </row>
    <row r="465" spans="1:66" s="197" customFormat="1" ht="14.25" customHeight="1">
      <c r="A465" s="25">
        <v>13</v>
      </c>
      <c r="B465" s="14" t="s">
        <v>608</v>
      </c>
      <c r="C465" s="15">
        <v>17</v>
      </c>
      <c r="D465" s="16">
        <v>0.25</v>
      </c>
      <c r="E465" s="17"/>
      <c r="F465" s="17">
        <v>0.25</v>
      </c>
      <c r="G465" s="18">
        <v>3339</v>
      </c>
      <c r="H465" s="18"/>
      <c r="I465" s="16"/>
      <c r="J465" s="16"/>
      <c r="K465" s="66">
        <v>0.25</v>
      </c>
      <c r="L465" s="16"/>
      <c r="M465" s="16"/>
      <c r="N465" s="16"/>
      <c r="O465" s="18"/>
      <c r="P465" s="1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  <c r="BD465" s="38"/>
      <c r="BE465" s="38"/>
      <c r="BF465" s="38"/>
      <c r="BG465" s="38"/>
      <c r="BH465" s="38"/>
      <c r="BI465" s="38"/>
      <c r="BJ465" s="38"/>
      <c r="BK465" s="38"/>
      <c r="BL465" s="38"/>
      <c r="BM465" s="38"/>
      <c r="BN465" s="38"/>
    </row>
    <row r="466" spans="1:66" s="197" customFormat="1" ht="14.25" customHeight="1">
      <c r="A466" s="25">
        <v>14</v>
      </c>
      <c r="B466" s="14" t="s">
        <v>452</v>
      </c>
      <c r="C466" s="15">
        <v>17</v>
      </c>
      <c r="D466" s="16">
        <v>3.75</v>
      </c>
      <c r="E466" s="17"/>
      <c r="F466" s="17">
        <v>1</v>
      </c>
      <c r="G466" s="18">
        <v>3339</v>
      </c>
      <c r="H466" s="18" t="s">
        <v>561</v>
      </c>
      <c r="I466" s="16">
        <v>1</v>
      </c>
      <c r="J466" s="16"/>
      <c r="K466" s="66"/>
      <c r="L466" s="16"/>
      <c r="M466" s="16" t="s">
        <v>559</v>
      </c>
      <c r="N466" s="16"/>
      <c r="O466" s="18"/>
      <c r="P466" s="1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  <c r="BD466" s="38"/>
      <c r="BE466" s="38"/>
      <c r="BF466" s="38"/>
      <c r="BG466" s="38"/>
      <c r="BH466" s="38"/>
      <c r="BI466" s="38"/>
      <c r="BJ466" s="38"/>
      <c r="BK466" s="38"/>
      <c r="BL466" s="38"/>
      <c r="BM466" s="38"/>
      <c r="BN466" s="38"/>
    </row>
    <row r="467" spans="1:66" s="197" customFormat="1" ht="14.25" customHeight="1">
      <c r="A467" s="25"/>
      <c r="B467" s="14"/>
      <c r="C467" s="15"/>
      <c r="D467" s="16"/>
      <c r="E467" s="17"/>
      <c r="F467" s="17">
        <v>0.5</v>
      </c>
      <c r="G467" s="18"/>
      <c r="H467" s="18"/>
      <c r="I467" s="16"/>
      <c r="J467" s="16"/>
      <c r="K467" s="66">
        <v>0.5</v>
      </c>
      <c r="L467" s="16"/>
      <c r="M467" s="16"/>
      <c r="N467" s="16"/>
      <c r="O467" s="18"/>
      <c r="P467" s="1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  <c r="BD467" s="38"/>
      <c r="BE467" s="38"/>
      <c r="BF467" s="38"/>
      <c r="BG467" s="38"/>
      <c r="BH467" s="38"/>
      <c r="BI467" s="38"/>
      <c r="BJ467" s="38"/>
      <c r="BK467" s="38"/>
      <c r="BL467" s="38"/>
      <c r="BM467" s="38"/>
      <c r="BN467" s="38"/>
    </row>
    <row r="468" spans="1:66" s="197" customFormat="1" ht="14.25" customHeight="1">
      <c r="A468" s="25"/>
      <c r="B468" s="14"/>
      <c r="C468" s="15"/>
      <c r="D468" s="16"/>
      <c r="E468" s="17"/>
      <c r="F468" s="17">
        <v>0.25</v>
      </c>
      <c r="G468" s="18"/>
      <c r="H468" s="18"/>
      <c r="I468" s="16"/>
      <c r="J468" s="16"/>
      <c r="K468" s="66">
        <v>0.25</v>
      </c>
      <c r="L468" s="16"/>
      <c r="M468" s="16"/>
      <c r="N468" s="16"/>
      <c r="O468" s="18"/>
      <c r="P468" s="1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  <c r="BD468" s="38"/>
      <c r="BE468" s="38"/>
      <c r="BF468" s="38"/>
      <c r="BG468" s="38"/>
      <c r="BH468" s="38"/>
      <c r="BI468" s="38"/>
      <c r="BJ468" s="38"/>
      <c r="BK468" s="38"/>
      <c r="BL468" s="38"/>
      <c r="BM468" s="38"/>
      <c r="BN468" s="38"/>
    </row>
    <row r="469" spans="1:66" s="197" customFormat="1" ht="14.25" customHeight="1">
      <c r="A469" s="25"/>
      <c r="B469" s="14"/>
      <c r="C469" s="15"/>
      <c r="D469" s="16"/>
      <c r="E469" s="17"/>
      <c r="F469" s="17">
        <v>0.25</v>
      </c>
      <c r="G469" s="18"/>
      <c r="H469" s="18"/>
      <c r="I469" s="16"/>
      <c r="J469" s="16"/>
      <c r="K469" s="66">
        <v>0.25</v>
      </c>
      <c r="L469" s="16"/>
      <c r="M469" s="16"/>
      <c r="N469" s="16"/>
      <c r="O469" s="18"/>
      <c r="P469" s="1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  <c r="BD469" s="38"/>
      <c r="BE469" s="38"/>
      <c r="BF469" s="38"/>
      <c r="BG469" s="38"/>
      <c r="BH469" s="38"/>
      <c r="BI469" s="38"/>
      <c r="BJ469" s="38"/>
      <c r="BK469" s="38"/>
      <c r="BL469" s="38"/>
      <c r="BM469" s="38"/>
      <c r="BN469" s="38"/>
    </row>
    <row r="470" spans="1:66" s="197" customFormat="1" ht="14.25" customHeight="1">
      <c r="A470" s="25"/>
      <c r="B470" s="14"/>
      <c r="C470" s="15"/>
      <c r="D470" s="16"/>
      <c r="E470" s="17"/>
      <c r="F470" s="17">
        <v>0.5</v>
      </c>
      <c r="G470" s="18"/>
      <c r="H470" s="18"/>
      <c r="I470" s="16"/>
      <c r="J470" s="16"/>
      <c r="K470" s="66">
        <v>0.5</v>
      </c>
      <c r="L470" s="16"/>
      <c r="M470" s="16"/>
      <c r="N470" s="16"/>
      <c r="O470" s="18"/>
      <c r="P470" s="1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  <c r="BD470" s="38"/>
      <c r="BE470" s="38"/>
      <c r="BF470" s="38"/>
      <c r="BG470" s="38"/>
      <c r="BH470" s="38"/>
      <c r="BI470" s="38"/>
      <c r="BJ470" s="38"/>
      <c r="BK470" s="38"/>
      <c r="BL470" s="38"/>
      <c r="BM470" s="38"/>
      <c r="BN470" s="38"/>
    </row>
    <row r="471" spans="1:66" s="197" customFormat="1" ht="14.25" customHeight="1">
      <c r="A471" s="25"/>
      <c r="B471" s="14"/>
      <c r="C471" s="15"/>
      <c r="D471" s="16"/>
      <c r="E471" s="17"/>
      <c r="F471" s="17">
        <v>0.5</v>
      </c>
      <c r="G471" s="18"/>
      <c r="H471" s="18"/>
      <c r="I471" s="16"/>
      <c r="J471" s="16"/>
      <c r="K471" s="66">
        <v>0.5</v>
      </c>
      <c r="L471" s="16"/>
      <c r="M471" s="16"/>
      <c r="N471" s="16"/>
      <c r="O471" s="18"/>
      <c r="P471" s="1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  <c r="BD471" s="38"/>
      <c r="BE471" s="38"/>
      <c r="BF471" s="38"/>
      <c r="BG471" s="38"/>
      <c r="BH471" s="38"/>
      <c r="BI471" s="38"/>
      <c r="BJ471" s="38"/>
      <c r="BK471" s="38"/>
      <c r="BL471" s="38"/>
      <c r="BM471" s="38"/>
      <c r="BN471" s="38"/>
    </row>
    <row r="472" spans="1:66" s="197" customFormat="1" ht="14.25" customHeight="1">
      <c r="A472" s="25"/>
      <c r="B472" s="14"/>
      <c r="C472" s="15"/>
      <c r="D472" s="16"/>
      <c r="E472" s="17"/>
      <c r="F472" s="17">
        <v>0.25</v>
      </c>
      <c r="G472" s="18"/>
      <c r="H472" s="18"/>
      <c r="I472" s="16"/>
      <c r="J472" s="16"/>
      <c r="K472" s="66">
        <v>0.25</v>
      </c>
      <c r="L472" s="16"/>
      <c r="M472" s="16"/>
      <c r="N472" s="16"/>
      <c r="O472" s="18"/>
      <c r="P472" s="1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  <c r="BD472" s="38"/>
      <c r="BE472" s="38"/>
      <c r="BF472" s="38"/>
      <c r="BG472" s="38"/>
      <c r="BH472" s="38"/>
      <c r="BI472" s="38"/>
      <c r="BJ472" s="38"/>
      <c r="BK472" s="38"/>
      <c r="BL472" s="38"/>
      <c r="BM472" s="38"/>
      <c r="BN472" s="38"/>
    </row>
    <row r="473" spans="1:66" s="197" customFormat="1" ht="14.25" customHeight="1">
      <c r="A473" s="25"/>
      <c r="B473" s="14"/>
      <c r="C473" s="15"/>
      <c r="D473" s="16"/>
      <c r="E473" s="17"/>
      <c r="F473" s="17">
        <v>0.25</v>
      </c>
      <c r="G473" s="18"/>
      <c r="H473" s="18" t="s">
        <v>563</v>
      </c>
      <c r="I473" s="16">
        <v>0.25</v>
      </c>
      <c r="J473" s="16"/>
      <c r="K473" s="66"/>
      <c r="L473" s="16"/>
      <c r="M473" s="16" t="s">
        <v>559</v>
      </c>
      <c r="N473" s="16"/>
      <c r="O473" s="18"/>
      <c r="P473" s="1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  <c r="BD473" s="38"/>
      <c r="BE473" s="38"/>
      <c r="BF473" s="38"/>
      <c r="BG473" s="38"/>
      <c r="BH473" s="38"/>
      <c r="BI473" s="38"/>
      <c r="BJ473" s="38"/>
      <c r="BK473" s="38"/>
      <c r="BL473" s="38"/>
      <c r="BM473" s="38"/>
      <c r="BN473" s="38"/>
    </row>
    <row r="474" spans="1:66" s="197" customFormat="1" ht="14.25" customHeight="1">
      <c r="A474" s="25"/>
      <c r="B474" s="14"/>
      <c r="C474" s="15"/>
      <c r="D474" s="16"/>
      <c r="E474" s="17"/>
      <c r="F474" s="28">
        <v>0.25</v>
      </c>
      <c r="G474" s="18"/>
      <c r="H474" s="18"/>
      <c r="I474" s="16"/>
      <c r="J474" s="16"/>
      <c r="K474" s="66">
        <v>0.25</v>
      </c>
      <c r="L474" s="16"/>
      <c r="M474" s="16"/>
      <c r="N474" s="16"/>
      <c r="O474" s="18"/>
      <c r="P474" s="1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  <c r="BD474" s="38"/>
      <c r="BE474" s="38"/>
      <c r="BF474" s="38"/>
      <c r="BG474" s="38"/>
      <c r="BH474" s="38"/>
      <c r="BI474" s="38"/>
      <c r="BJ474" s="38"/>
      <c r="BK474" s="38"/>
      <c r="BL474" s="38"/>
      <c r="BM474" s="38"/>
      <c r="BN474" s="38"/>
    </row>
    <row r="475" spans="1:16" ht="14.25" customHeight="1">
      <c r="A475" s="21">
        <v>15</v>
      </c>
      <c r="B475" s="7" t="s">
        <v>176</v>
      </c>
      <c r="C475" s="8">
        <v>11</v>
      </c>
      <c r="D475" s="9">
        <v>1</v>
      </c>
      <c r="E475" s="10">
        <v>1</v>
      </c>
      <c r="F475" s="11"/>
      <c r="G475" s="12">
        <v>2193</v>
      </c>
      <c r="H475" s="12" t="s">
        <v>609</v>
      </c>
      <c r="I475" s="9">
        <v>1</v>
      </c>
      <c r="P475" s="12" t="s">
        <v>135</v>
      </c>
    </row>
    <row r="476" spans="1:16" ht="14.25" customHeight="1">
      <c r="A476" s="21">
        <v>16</v>
      </c>
      <c r="B476" s="7" t="s">
        <v>133</v>
      </c>
      <c r="C476" s="8">
        <v>10</v>
      </c>
      <c r="D476" s="9">
        <v>3</v>
      </c>
      <c r="E476" s="10">
        <v>1</v>
      </c>
      <c r="F476" s="11"/>
      <c r="G476" s="12">
        <v>2026</v>
      </c>
      <c r="H476" s="12" t="s">
        <v>610</v>
      </c>
      <c r="I476" s="9">
        <v>1</v>
      </c>
      <c r="P476" s="12" t="s">
        <v>135</v>
      </c>
    </row>
    <row r="477" spans="1:16" ht="14.25" customHeight="1">
      <c r="A477" s="21"/>
      <c r="B477" s="7"/>
      <c r="C477" s="8"/>
      <c r="E477" s="10">
        <v>1</v>
      </c>
      <c r="F477" s="11"/>
      <c r="H477" s="12" t="s">
        <v>604</v>
      </c>
      <c r="I477" s="9">
        <v>1</v>
      </c>
      <c r="P477" s="12" t="s">
        <v>135</v>
      </c>
    </row>
    <row r="478" spans="1:16" ht="14.25" customHeight="1">
      <c r="A478" s="21"/>
      <c r="B478" s="7"/>
      <c r="C478" s="8"/>
      <c r="E478" s="10">
        <v>1</v>
      </c>
      <c r="F478" s="11"/>
      <c r="H478" s="12" t="s">
        <v>611</v>
      </c>
      <c r="I478" s="9">
        <v>1</v>
      </c>
      <c r="P478" s="12" t="s">
        <v>135</v>
      </c>
    </row>
    <row r="479" spans="1:16" ht="14.25" customHeight="1">
      <c r="A479" s="273" t="s">
        <v>147</v>
      </c>
      <c r="B479" s="273"/>
      <c r="C479" s="20"/>
      <c r="D479" s="11">
        <f>SUM(D420:D478)</f>
        <v>35.4</v>
      </c>
      <c r="E479" s="11"/>
      <c r="F479" s="11"/>
      <c r="G479" s="19"/>
      <c r="H479" s="19"/>
      <c r="I479" s="11"/>
      <c r="J479" s="11"/>
      <c r="K479" s="11"/>
      <c r="L479" s="11"/>
      <c r="M479" s="11"/>
      <c r="N479" s="11"/>
      <c r="O479" s="19"/>
      <c r="P479" s="19"/>
    </row>
    <row r="480" spans="1:16" ht="15" customHeight="1">
      <c r="A480" s="277" t="s">
        <v>122</v>
      </c>
      <c r="B480" s="277"/>
      <c r="C480" s="20"/>
      <c r="D480" s="9">
        <f>D457+D460+D464+D465+D466</f>
        <v>6.75</v>
      </c>
      <c r="E480" s="11"/>
      <c r="F480" s="11"/>
      <c r="G480" s="19"/>
      <c r="H480" s="19"/>
      <c r="I480" s="11"/>
      <c r="J480" s="11"/>
      <c r="K480" s="11"/>
      <c r="L480" s="11"/>
      <c r="M480" s="11"/>
      <c r="N480" s="11"/>
      <c r="O480" s="19"/>
      <c r="P480" s="19"/>
    </row>
    <row r="481" spans="1:16" s="216" customFormat="1" ht="26.25" customHeight="1">
      <c r="A481" s="49"/>
      <c r="B481" s="49" t="s">
        <v>612</v>
      </c>
      <c r="C481" s="49"/>
      <c r="D481" s="194">
        <f>SUM(E481:F481)</f>
        <v>28.45</v>
      </c>
      <c r="E481" s="194">
        <f>SUM(E482:E522)</f>
        <v>28.45</v>
      </c>
      <c r="F481" s="194">
        <f>SUM(F482:F522)</f>
        <v>0</v>
      </c>
      <c r="G481" s="49"/>
      <c r="H481" s="49"/>
      <c r="I481" s="195"/>
      <c r="J481" s="195"/>
      <c r="K481" s="195"/>
      <c r="L481" s="195"/>
      <c r="M481" s="195"/>
      <c r="N481" s="195"/>
      <c r="O481" s="49"/>
      <c r="P481" s="49"/>
    </row>
    <row r="482" spans="1:17" ht="14.25" customHeight="1">
      <c r="A482" s="21">
        <v>1</v>
      </c>
      <c r="B482" s="7" t="s">
        <v>149</v>
      </c>
      <c r="C482" s="8">
        <v>21</v>
      </c>
      <c r="D482" s="9">
        <v>1</v>
      </c>
      <c r="E482" s="10">
        <v>1</v>
      </c>
      <c r="F482" s="11"/>
      <c r="G482" s="12">
        <v>4285</v>
      </c>
      <c r="H482" s="12" t="s">
        <v>613</v>
      </c>
      <c r="I482" s="9">
        <v>1</v>
      </c>
      <c r="L482" s="33" t="s">
        <v>614</v>
      </c>
      <c r="M482" s="12" t="s">
        <v>130</v>
      </c>
      <c r="P482" s="12" t="s">
        <v>109</v>
      </c>
      <c r="Q482" s="199" t="s">
        <v>615</v>
      </c>
    </row>
    <row r="483" spans="1:17" ht="14.25" customHeight="1">
      <c r="A483" s="21">
        <v>2</v>
      </c>
      <c r="B483" s="7" t="s">
        <v>295</v>
      </c>
      <c r="C483" s="8">
        <v>20</v>
      </c>
      <c r="D483" s="9">
        <v>1.45</v>
      </c>
      <c r="E483" s="10">
        <v>1</v>
      </c>
      <c r="F483" s="11"/>
      <c r="G483" s="12">
        <v>4051</v>
      </c>
      <c r="H483" s="12" t="s">
        <v>620</v>
      </c>
      <c r="I483" s="9">
        <v>1</v>
      </c>
      <c r="L483" s="33" t="s">
        <v>614</v>
      </c>
      <c r="M483" s="12" t="s">
        <v>130</v>
      </c>
      <c r="P483" s="12" t="s">
        <v>109</v>
      </c>
      <c r="Q483" s="199" t="s">
        <v>621</v>
      </c>
    </row>
    <row r="484" spans="1:17" ht="14.25" customHeight="1">
      <c r="A484" s="21"/>
      <c r="B484" s="7"/>
      <c r="C484" s="8"/>
      <c r="E484" s="10">
        <v>0.45</v>
      </c>
      <c r="F484" s="11"/>
      <c r="J484" s="9">
        <v>0.45</v>
      </c>
      <c r="L484" s="33"/>
      <c r="M484" s="12"/>
      <c r="P484" s="12" t="s">
        <v>109</v>
      </c>
      <c r="Q484" s="199"/>
    </row>
    <row r="485" spans="1:17" ht="14.25" customHeight="1">
      <c r="A485" s="21">
        <v>3</v>
      </c>
      <c r="B485" s="7" t="s">
        <v>462</v>
      </c>
      <c r="C485" s="8">
        <v>20</v>
      </c>
      <c r="D485" s="9">
        <v>1.75</v>
      </c>
      <c r="E485" s="10">
        <v>1</v>
      </c>
      <c r="F485" s="11"/>
      <c r="G485" s="12">
        <v>4051</v>
      </c>
      <c r="H485" s="12" t="s">
        <v>622</v>
      </c>
      <c r="I485" s="9">
        <v>1</v>
      </c>
      <c r="L485" s="33" t="s">
        <v>623</v>
      </c>
      <c r="M485" s="12" t="s">
        <v>130</v>
      </c>
      <c r="P485" s="12" t="s">
        <v>109</v>
      </c>
      <c r="Q485" s="199" t="s">
        <v>624</v>
      </c>
    </row>
    <row r="486" spans="1:17" ht="14.25" customHeight="1">
      <c r="A486" s="21"/>
      <c r="B486" s="7"/>
      <c r="C486" s="8"/>
      <c r="E486" s="10">
        <v>0.5</v>
      </c>
      <c r="F486" s="11"/>
      <c r="J486" s="9">
        <v>0.5</v>
      </c>
      <c r="L486" s="33"/>
      <c r="M486" s="12"/>
      <c r="P486" s="12" t="s">
        <v>109</v>
      </c>
      <c r="Q486" s="199"/>
    </row>
    <row r="487" spans="1:17" ht="14.25" customHeight="1">
      <c r="A487" s="21"/>
      <c r="B487" s="7"/>
      <c r="C487" s="8"/>
      <c r="E487" s="10">
        <v>0.25</v>
      </c>
      <c r="F487" s="11"/>
      <c r="J487" s="9">
        <v>0.25</v>
      </c>
      <c r="L487" s="33"/>
      <c r="M487" s="12"/>
      <c r="P487" s="12" t="s">
        <v>109</v>
      </c>
      <c r="Q487" s="199"/>
    </row>
    <row r="488" spans="1:17" ht="14.25" customHeight="1">
      <c r="A488" s="21">
        <v>4</v>
      </c>
      <c r="B488" s="7" t="s">
        <v>157</v>
      </c>
      <c r="C488" s="34">
        <v>19</v>
      </c>
      <c r="D488" s="9">
        <v>1</v>
      </c>
      <c r="E488" s="10">
        <v>1</v>
      </c>
      <c r="F488" s="11"/>
      <c r="G488" s="12">
        <v>3806</v>
      </c>
      <c r="H488" s="12" t="s">
        <v>625</v>
      </c>
      <c r="I488" s="9">
        <v>1</v>
      </c>
      <c r="L488" s="33" t="s">
        <v>614</v>
      </c>
      <c r="M488" s="12" t="s">
        <v>130</v>
      </c>
      <c r="P488" s="12" t="s">
        <v>109</v>
      </c>
      <c r="Q488" s="200" t="s">
        <v>626</v>
      </c>
    </row>
    <row r="489" spans="1:16" ht="14.25" customHeight="1">
      <c r="A489" s="21">
        <v>5</v>
      </c>
      <c r="B489" s="7" t="s">
        <v>161</v>
      </c>
      <c r="C489" s="8">
        <v>19</v>
      </c>
      <c r="D489" s="9">
        <v>5.25</v>
      </c>
      <c r="E489" s="10">
        <v>1</v>
      </c>
      <c r="F489" s="11"/>
      <c r="G489" s="12">
        <v>3806</v>
      </c>
      <c r="H489" s="12" t="s">
        <v>556</v>
      </c>
      <c r="I489" s="9">
        <v>1</v>
      </c>
      <c r="L489" s="33" t="s">
        <v>627</v>
      </c>
      <c r="M489" s="12" t="s">
        <v>130</v>
      </c>
      <c r="P489" s="12" t="s">
        <v>109</v>
      </c>
    </row>
    <row r="490" spans="1:16" ht="14.25" customHeight="1">
      <c r="A490" s="21"/>
      <c r="B490" s="7"/>
      <c r="C490" s="8"/>
      <c r="E490" s="10">
        <v>0.5</v>
      </c>
      <c r="F490" s="11"/>
      <c r="J490" s="9">
        <v>0.5</v>
      </c>
      <c r="L490" s="33"/>
      <c r="M490" s="12"/>
      <c r="P490" s="12" t="s">
        <v>109</v>
      </c>
    </row>
    <row r="491" spans="1:16" ht="14.25" customHeight="1">
      <c r="A491" s="21"/>
      <c r="B491" s="7"/>
      <c r="C491" s="8"/>
      <c r="E491" s="10">
        <v>1</v>
      </c>
      <c r="F491" s="11"/>
      <c r="H491" s="12" t="s">
        <v>554</v>
      </c>
      <c r="I491" s="9">
        <v>1</v>
      </c>
      <c r="L491" s="33" t="s">
        <v>268</v>
      </c>
      <c r="M491" s="12" t="s">
        <v>130</v>
      </c>
      <c r="P491" s="12" t="s">
        <v>109</v>
      </c>
    </row>
    <row r="492" spans="1:16" ht="14.25" customHeight="1">
      <c r="A492" s="21"/>
      <c r="B492" s="7"/>
      <c r="C492" s="8"/>
      <c r="E492" s="10">
        <v>1</v>
      </c>
      <c r="F492" s="11"/>
      <c r="H492" s="12" t="s">
        <v>91</v>
      </c>
      <c r="I492" s="9">
        <v>1</v>
      </c>
      <c r="L492" s="33" t="s">
        <v>268</v>
      </c>
      <c r="M492" s="12" t="s">
        <v>130</v>
      </c>
      <c r="P492" s="12" t="s">
        <v>109</v>
      </c>
    </row>
    <row r="493" spans="1:16" ht="14.25" customHeight="1">
      <c r="A493" s="21"/>
      <c r="B493" s="7"/>
      <c r="C493" s="8"/>
      <c r="E493" s="10">
        <v>0.5</v>
      </c>
      <c r="F493" s="11"/>
      <c r="H493" s="12" t="s">
        <v>628</v>
      </c>
      <c r="I493" s="9">
        <v>0.5</v>
      </c>
      <c r="L493" s="33" t="s">
        <v>268</v>
      </c>
      <c r="M493" s="12" t="s">
        <v>130</v>
      </c>
      <c r="P493" s="12" t="s">
        <v>109</v>
      </c>
    </row>
    <row r="494" spans="1:16" ht="14.25" customHeight="1">
      <c r="A494" s="21"/>
      <c r="B494" s="7"/>
      <c r="C494" s="8"/>
      <c r="E494" s="10">
        <v>0.5</v>
      </c>
      <c r="F494" s="11"/>
      <c r="J494" s="9">
        <v>0.5</v>
      </c>
      <c r="L494" s="33"/>
      <c r="M494" s="12"/>
      <c r="P494" s="12" t="s">
        <v>109</v>
      </c>
    </row>
    <row r="495" spans="1:16" ht="14.25" customHeight="1">
      <c r="A495" s="21"/>
      <c r="B495" s="7"/>
      <c r="C495" s="8"/>
      <c r="E495" s="10">
        <v>0.25</v>
      </c>
      <c r="F495" s="11"/>
      <c r="J495" s="9">
        <v>0.25</v>
      </c>
      <c r="L495" s="33"/>
      <c r="M495" s="12"/>
      <c r="P495" s="12" t="s">
        <v>109</v>
      </c>
    </row>
    <row r="496" spans="1:16" ht="14.25" customHeight="1">
      <c r="A496" s="21"/>
      <c r="B496" s="7"/>
      <c r="C496" s="8"/>
      <c r="E496" s="10">
        <v>0.25</v>
      </c>
      <c r="F496" s="11"/>
      <c r="J496" s="9">
        <v>0.25</v>
      </c>
      <c r="L496" s="33"/>
      <c r="M496" s="12"/>
      <c r="P496" s="12" t="s">
        <v>109</v>
      </c>
    </row>
    <row r="497" spans="1:16" ht="14.25" customHeight="1">
      <c r="A497" s="21"/>
      <c r="B497" s="7"/>
      <c r="C497" s="8"/>
      <c r="E497" s="10">
        <v>0.25</v>
      </c>
      <c r="F497" s="11"/>
      <c r="J497" s="9">
        <v>0.25</v>
      </c>
      <c r="L497" s="33"/>
      <c r="M497" s="12"/>
      <c r="P497" s="12" t="s">
        <v>109</v>
      </c>
    </row>
    <row r="498" spans="1:16" ht="14.25" customHeight="1">
      <c r="A498" s="21">
        <v>6</v>
      </c>
      <c r="B498" s="7" t="s">
        <v>208</v>
      </c>
      <c r="C498" s="8">
        <v>19</v>
      </c>
      <c r="D498" s="9">
        <v>6</v>
      </c>
      <c r="E498" s="10">
        <v>0.5</v>
      </c>
      <c r="F498" s="11"/>
      <c r="G498" s="12">
        <v>3806</v>
      </c>
      <c r="J498" s="9">
        <v>0.5</v>
      </c>
      <c r="L498" s="33"/>
      <c r="M498" s="12"/>
      <c r="P498" s="12" t="s">
        <v>109</v>
      </c>
    </row>
    <row r="499" spans="1:16" ht="14.25" customHeight="1">
      <c r="A499" s="21"/>
      <c r="B499" s="7"/>
      <c r="C499" s="8"/>
      <c r="E499" s="10">
        <v>1</v>
      </c>
      <c r="F499" s="11"/>
      <c r="H499" s="12" t="s">
        <v>629</v>
      </c>
      <c r="I499" s="9">
        <v>1</v>
      </c>
      <c r="L499" s="33" t="s">
        <v>436</v>
      </c>
      <c r="M499" s="12" t="s">
        <v>130</v>
      </c>
      <c r="P499" s="12" t="s">
        <v>109</v>
      </c>
    </row>
    <row r="500" spans="1:16" ht="14.25" customHeight="1">
      <c r="A500" s="21"/>
      <c r="B500" s="7"/>
      <c r="C500" s="8"/>
      <c r="E500" s="10">
        <v>0.5</v>
      </c>
      <c r="F500" s="11"/>
      <c r="H500" s="12" t="s">
        <v>630</v>
      </c>
      <c r="I500" s="9">
        <v>0.5</v>
      </c>
      <c r="L500" s="33" t="s">
        <v>436</v>
      </c>
      <c r="M500" s="12" t="s">
        <v>130</v>
      </c>
      <c r="P500" s="12" t="s">
        <v>109</v>
      </c>
    </row>
    <row r="501" spans="1:16" ht="14.25" customHeight="1">
      <c r="A501" s="21"/>
      <c r="B501" s="7"/>
      <c r="C501" s="8"/>
      <c r="E501" s="10">
        <v>1</v>
      </c>
      <c r="F501" s="11"/>
      <c r="H501" s="12" t="s">
        <v>638</v>
      </c>
      <c r="I501" s="9">
        <v>1</v>
      </c>
      <c r="L501" s="33" t="s">
        <v>436</v>
      </c>
      <c r="M501" s="12" t="s">
        <v>130</v>
      </c>
      <c r="P501" s="12" t="s">
        <v>109</v>
      </c>
    </row>
    <row r="502" spans="1:16" ht="14.25" customHeight="1">
      <c r="A502" s="21"/>
      <c r="B502" s="7"/>
      <c r="C502" s="8"/>
      <c r="E502" s="10">
        <v>1</v>
      </c>
      <c r="F502" s="11"/>
      <c r="H502" s="12" t="s">
        <v>639</v>
      </c>
      <c r="I502" s="9">
        <v>1</v>
      </c>
      <c r="L502" s="33" t="s">
        <v>436</v>
      </c>
      <c r="M502" s="12" t="s">
        <v>130</v>
      </c>
      <c r="P502" s="12" t="s">
        <v>109</v>
      </c>
    </row>
    <row r="503" spans="1:16" ht="14.25" customHeight="1">
      <c r="A503" s="21"/>
      <c r="B503" s="7"/>
      <c r="C503" s="8"/>
      <c r="E503" s="10">
        <v>0.5</v>
      </c>
      <c r="F503" s="11"/>
      <c r="H503" s="12" t="s">
        <v>652</v>
      </c>
      <c r="I503" s="9">
        <v>0.5</v>
      </c>
      <c r="M503" s="9" t="s">
        <v>130</v>
      </c>
      <c r="P503" s="12" t="s">
        <v>109</v>
      </c>
    </row>
    <row r="504" spans="1:9" ht="14.25" customHeight="1">
      <c r="A504" s="21"/>
      <c r="B504" s="7"/>
      <c r="C504" s="8"/>
      <c r="E504" s="10">
        <v>1</v>
      </c>
      <c r="F504" s="11"/>
      <c r="H504" s="12" t="s">
        <v>640</v>
      </c>
      <c r="I504" s="9">
        <v>1</v>
      </c>
    </row>
    <row r="505" spans="1:10" ht="14.25" customHeight="1">
      <c r="A505" s="21"/>
      <c r="B505" s="7"/>
      <c r="C505" s="8"/>
      <c r="E505" s="10">
        <v>0.5</v>
      </c>
      <c r="F505" s="11"/>
      <c r="J505" s="9">
        <v>0.5</v>
      </c>
    </row>
    <row r="506" spans="1:17" ht="14.25" customHeight="1">
      <c r="A506" s="21">
        <v>7</v>
      </c>
      <c r="B506" s="7" t="s">
        <v>208</v>
      </c>
      <c r="C506" s="34">
        <v>17</v>
      </c>
      <c r="D506" s="9">
        <v>3</v>
      </c>
      <c r="E506" s="10">
        <v>1</v>
      </c>
      <c r="F506" s="11"/>
      <c r="G506" s="12">
        <v>3339</v>
      </c>
      <c r="H506" s="12" t="s">
        <v>644</v>
      </c>
      <c r="I506" s="9">
        <v>1</v>
      </c>
      <c r="L506" s="33" t="s">
        <v>436</v>
      </c>
      <c r="M506" s="12" t="s">
        <v>130</v>
      </c>
      <c r="P506" s="12" t="s">
        <v>109</v>
      </c>
      <c r="Q506" s="200" t="s">
        <v>641</v>
      </c>
    </row>
    <row r="507" spans="1:17" ht="14.25" customHeight="1">
      <c r="A507" s="21"/>
      <c r="B507" s="7"/>
      <c r="C507" s="34"/>
      <c r="E507" s="10">
        <v>1</v>
      </c>
      <c r="F507" s="11"/>
      <c r="H507" s="12" t="s">
        <v>642</v>
      </c>
      <c r="I507" s="9">
        <v>1</v>
      </c>
      <c r="L507" s="33" t="s">
        <v>436</v>
      </c>
      <c r="M507" s="12" t="s">
        <v>130</v>
      </c>
      <c r="P507" s="12" t="s">
        <v>109</v>
      </c>
      <c r="Q507" s="200"/>
    </row>
    <row r="508" spans="1:17" ht="14.25" customHeight="1">
      <c r="A508" s="21"/>
      <c r="B508" s="7"/>
      <c r="C508" s="34"/>
      <c r="E508" s="10">
        <v>1</v>
      </c>
      <c r="F508" s="11"/>
      <c r="H508" s="12" t="s">
        <v>643</v>
      </c>
      <c r="I508" s="9">
        <v>1</v>
      </c>
      <c r="L508" s="33" t="s">
        <v>436</v>
      </c>
      <c r="M508" s="12" t="s">
        <v>130</v>
      </c>
      <c r="P508" s="12" t="s">
        <v>109</v>
      </c>
      <c r="Q508" s="200"/>
    </row>
    <row r="509" spans="1:16" ht="14.25" customHeight="1">
      <c r="A509" s="21">
        <v>8</v>
      </c>
      <c r="B509" s="7" t="s">
        <v>172</v>
      </c>
      <c r="C509" s="8">
        <v>17</v>
      </c>
      <c r="D509" s="9">
        <v>3.5</v>
      </c>
      <c r="E509" s="10">
        <v>1</v>
      </c>
      <c r="F509" s="11"/>
      <c r="G509" s="12">
        <v>3339</v>
      </c>
      <c r="H509" s="12" t="s">
        <v>645</v>
      </c>
      <c r="I509" s="9">
        <v>1</v>
      </c>
      <c r="L509" s="12"/>
      <c r="M509" s="12" t="s">
        <v>130</v>
      </c>
      <c r="P509" s="12" t="s">
        <v>109</v>
      </c>
    </row>
    <row r="510" spans="1:16" ht="14.25" customHeight="1">
      <c r="A510" s="21"/>
      <c r="B510" s="7"/>
      <c r="C510" s="8"/>
      <c r="E510" s="10">
        <v>0.25</v>
      </c>
      <c r="F510" s="11"/>
      <c r="J510" s="9">
        <v>0.25</v>
      </c>
      <c r="M510" s="12"/>
      <c r="P510" s="12" t="s">
        <v>109</v>
      </c>
    </row>
    <row r="511" spans="1:16" ht="14.25" customHeight="1">
      <c r="A511" s="21"/>
      <c r="B511" s="7"/>
      <c r="C511" s="8"/>
      <c r="E511" s="10">
        <v>0.25</v>
      </c>
      <c r="F511" s="11"/>
      <c r="J511" s="9">
        <v>0.25</v>
      </c>
      <c r="M511" s="12"/>
      <c r="P511" s="12" t="s">
        <v>109</v>
      </c>
    </row>
    <row r="512" spans="1:16" ht="14.25" customHeight="1">
      <c r="A512" s="21"/>
      <c r="B512" s="7"/>
      <c r="C512" s="8"/>
      <c r="E512" s="10">
        <v>1</v>
      </c>
      <c r="F512" s="11"/>
      <c r="H512" s="12" t="s">
        <v>646</v>
      </c>
      <c r="I512" s="9">
        <v>1</v>
      </c>
      <c r="M512" s="12" t="s">
        <v>130</v>
      </c>
      <c r="P512" s="12" t="s">
        <v>109</v>
      </c>
    </row>
    <row r="513" spans="1:16" ht="14.25" customHeight="1">
      <c r="A513" s="21"/>
      <c r="B513" s="7"/>
      <c r="C513" s="8"/>
      <c r="E513" s="10">
        <v>0.5</v>
      </c>
      <c r="F513" s="11"/>
      <c r="H513" s="12" t="s">
        <v>647</v>
      </c>
      <c r="I513" s="9">
        <v>0.5</v>
      </c>
      <c r="M513" s="12" t="s">
        <v>130</v>
      </c>
      <c r="P513" s="12" t="s">
        <v>109</v>
      </c>
    </row>
    <row r="514" spans="1:16" ht="14.25" customHeight="1">
      <c r="A514" s="21"/>
      <c r="B514" s="7"/>
      <c r="C514" s="8"/>
      <c r="E514" s="10">
        <v>0.5</v>
      </c>
      <c r="F514" s="11"/>
      <c r="H514" s="12" t="s">
        <v>648</v>
      </c>
      <c r="I514" s="9">
        <v>0.5</v>
      </c>
      <c r="M514" s="12" t="s">
        <v>130</v>
      </c>
      <c r="P514" s="12" t="s">
        <v>109</v>
      </c>
    </row>
    <row r="515" spans="1:16" ht="14.25" customHeight="1">
      <c r="A515" s="21">
        <v>9</v>
      </c>
      <c r="B515" s="51" t="s">
        <v>174</v>
      </c>
      <c r="C515" s="42">
        <v>16</v>
      </c>
      <c r="D515" s="9">
        <v>1.5</v>
      </c>
      <c r="E515" s="10">
        <v>0.25</v>
      </c>
      <c r="F515" s="11"/>
      <c r="G515" s="12">
        <v>3105</v>
      </c>
      <c r="J515" s="9">
        <v>0.25</v>
      </c>
      <c r="M515" s="12"/>
      <c r="P515" s="12" t="s">
        <v>109</v>
      </c>
    </row>
    <row r="516" spans="1:16" ht="14.25" customHeight="1">
      <c r="A516" s="21"/>
      <c r="B516" s="51"/>
      <c r="E516" s="10">
        <v>0.75</v>
      </c>
      <c r="F516" s="11"/>
      <c r="H516" s="12" t="s">
        <v>649</v>
      </c>
      <c r="I516" s="9">
        <v>0.75</v>
      </c>
      <c r="M516" s="12" t="s">
        <v>130</v>
      </c>
      <c r="P516" s="12" t="s">
        <v>109</v>
      </c>
    </row>
    <row r="517" spans="1:16" ht="14.25" customHeight="1">
      <c r="A517" s="21"/>
      <c r="B517" s="51"/>
      <c r="E517" s="10">
        <v>0.5</v>
      </c>
      <c r="F517" s="11"/>
      <c r="H517" s="12" t="s">
        <v>650</v>
      </c>
      <c r="I517" s="9">
        <v>0.5</v>
      </c>
      <c r="L517" s="12" t="s">
        <v>651</v>
      </c>
      <c r="M517" s="12" t="s">
        <v>130</v>
      </c>
      <c r="P517" s="12" t="s">
        <v>109</v>
      </c>
    </row>
    <row r="518" spans="1:16" ht="14.25" customHeight="1">
      <c r="A518" s="21">
        <v>10</v>
      </c>
      <c r="B518" s="7" t="s">
        <v>176</v>
      </c>
      <c r="C518" s="8">
        <v>11</v>
      </c>
      <c r="D518" s="9">
        <v>1</v>
      </c>
      <c r="E518" s="10">
        <v>1</v>
      </c>
      <c r="F518" s="11"/>
      <c r="G518" s="12">
        <v>2193</v>
      </c>
      <c r="H518" s="12" t="s">
        <v>752</v>
      </c>
      <c r="I518" s="9">
        <v>1</v>
      </c>
      <c r="P518" s="12" t="s">
        <v>135</v>
      </c>
    </row>
    <row r="519" spans="1:16" ht="14.25" customHeight="1">
      <c r="A519" s="21">
        <v>11</v>
      </c>
      <c r="B519" s="7" t="s">
        <v>133</v>
      </c>
      <c r="C519" s="8">
        <v>10</v>
      </c>
      <c r="D519" s="9">
        <v>2</v>
      </c>
      <c r="E519" s="10">
        <v>1</v>
      </c>
      <c r="F519" s="11"/>
      <c r="G519" s="12">
        <v>2026</v>
      </c>
      <c r="J519" s="9">
        <v>1</v>
      </c>
      <c r="P519" s="12" t="s">
        <v>135</v>
      </c>
    </row>
    <row r="520" spans="1:16" ht="14.25" customHeight="1">
      <c r="A520" s="21"/>
      <c r="B520" s="7"/>
      <c r="C520" s="8"/>
      <c r="E520" s="10">
        <v>0.5</v>
      </c>
      <c r="F520" s="11"/>
      <c r="H520" s="12" t="s">
        <v>648</v>
      </c>
      <c r="I520" s="9">
        <v>0.5</v>
      </c>
      <c r="M520" s="9" t="s">
        <v>117</v>
      </c>
      <c r="P520" s="12" t="s">
        <v>135</v>
      </c>
    </row>
    <row r="521" spans="1:9" ht="14.25" customHeight="1">
      <c r="A521" s="21"/>
      <c r="B521" s="7"/>
      <c r="C521" s="8"/>
      <c r="E521" s="10">
        <v>0.5</v>
      </c>
      <c r="F521" s="11"/>
      <c r="H521" s="12" t="s">
        <v>653</v>
      </c>
      <c r="I521" s="9">
        <v>0.5</v>
      </c>
    </row>
    <row r="522" spans="1:16" ht="14.25" customHeight="1">
      <c r="A522" s="21">
        <v>12</v>
      </c>
      <c r="B522" s="7" t="s">
        <v>142</v>
      </c>
      <c r="C522" s="8">
        <v>7</v>
      </c>
      <c r="D522" s="9">
        <v>1</v>
      </c>
      <c r="E522" s="10">
        <v>1</v>
      </c>
      <c r="F522" s="11"/>
      <c r="G522" s="12">
        <v>1714</v>
      </c>
      <c r="H522" s="12" t="s">
        <v>654</v>
      </c>
      <c r="I522" s="9">
        <v>0.5</v>
      </c>
      <c r="M522" s="9" t="s">
        <v>380</v>
      </c>
      <c r="P522" s="12" t="s">
        <v>135</v>
      </c>
    </row>
    <row r="523" spans="1:13" ht="14.25" customHeight="1">
      <c r="A523" s="21"/>
      <c r="B523" s="7"/>
      <c r="C523" s="8"/>
      <c r="E523" s="10"/>
      <c r="F523" s="11"/>
      <c r="H523" s="12" t="s">
        <v>655</v>
      </c>
      <c r="I523" s="9">
        <v>0.5</v>
      </c>
      <c r="M523" s="9" t="s">
        <v>380</v>
      </c>
    </row>
    <row r="524" spans="1:16" ht="14.25" customHeight="1">
      <c r="A524" s="273" t="s">
        <v>147</v>
      </c>
      <c r="B524" s="273"/>
      <c r="C524" s="20"/>
      <c r="D524" s="11">
        <f>SUM(D482:D522)</f>
        <v>28.45</v>
      </c>
      <c r="E524" s="11"/>
      <c r="F524" s="11"/>
      <c r="G524" s="19"/>
      <c r="H524" s="19"/>
      <c r="I524" s="11"/>
      <c r="J524" s="11"/>
      <c r="K524" s="11"/>
      <c r="L524" s="11"/>
      <c r="M524" s="11"/>
      <c r="N524" s="11"/>
      <c r="O524" s="19"/>
      <c r="P524" s="19"/>
    </row>
    <row r="525" spans="1:16" s="216" customFormat="1" ht="41.25" customHeight="1">
      <c r="A525" s="49"/>
      <c r="B525" s="49" t="s">
        <v>656</v>
      </c>
      <c r="C525" s="49"/>
      <c r="D525" s="194">
        <f>SUM(E525:F525)</f>
        <v>14.45</v>
      </c>
      <c r="E525" s="194">
        <f>SUM(E526:E546)</f>
        <v>14.45</v>
      </c>
      <c r="F525" s="194">
        <f>SUM(F526:F546)</f>
        <v>0</v>
      </c>
      <c r="G525" s="49"/>
      <c r="H525" s="49"/>
      <c r="I525" s="195"/>
      <c r="J525" s="195"/>
      <c r="K525" s="195"/>
      <c r="L525" s="195"/>
      <c r="M525" s="195"/>
      <c r="N525" s="195"/>
      <c r="O525" s="49"/>
      <c r="P525" s="49"/>
    </row>
    <row r="526" spans="1:17" ht="14.25" customHeight="1">
      <c r="A526" s="21">
        <v>1</v>
      </c>
      <c r="B526" s="7" t="s">
        <v>149</v>
      </c>
      <c r="C526" s="8">
        <v>21</v>
      </c>
      <c r="D526" s="9">
        <v>1</v>
      </c>
      <c r="E526" s="10">
        <v>1</v>
      </c>
      <c r="F526" s="11"/>
      <c r="G526" s="12">
        <v>4285</v>
      </c>
      <c r="H526" s="12" t="s">
        <v>657</v>
      </c>
      <c r="I526" s="9">
        <v>1</v>
      </c>
      <c r="L526" s="33" t="s">
        <v>475</v>
      </c>
      <c r="M526" s="12" t="s">
        <v>130</v>
      </c>
      <c r="P526" s="12" t="s">
        <v>109</v>
      </c>
      <c r="Q526" s="199" t="s">
        <v>658</v>
      </c>
    </row>
    <row r="527" spans="1:17" ht="14.25" customHeight="1">
      <c r="A527" s="21">
        <v>2</v>
      </c>
      <c r="B527" s="7" t="s">
        <v>659</v>
      </c>
      <c r="C527" s="8">
        <v>20</v>
      </c>
      <c r="D527" s="9">
        <v>0.7</v>
      </c>
      <c r="E527" s="10">
        <v>0.45</v>
      </c>
      <c r="F527" s="11"/>
      <c r="G527" s="12">
        <v>4051</v>
      </c>
      <c r="J527" s="9">
        <v>0.45</v>
      </c>
      <c r="L527" s="33"/>
      <c r="M527" s="12"/>
      <c r="P527" s="12" t="s">
        <v>109</v>
      </c>
      <c r="Q527" s="199" t="s">
        <v>660</v>
      </c>
    </row>
    <row r="528" spans="1:17" ht="14.25" customHeight="1">
      <c r="A528" s="21"/>
      <c r="B528" s="7"/>
      <c r="C528" s="8"/>
      <c r="E528" s="10">
        <v>0.25</v>
      </c>
      <c r="F528" s="11"/>
      <c r="J528" s="9">
        <v>0.25</v>
      </c>
      <c r="L528" s="33"/>
      <c r="M528" s="12"/>
      <c r="P528" s="12" t="s">
        <v>109</v>
      </c>
      <c r="Q528" s="199"/>
    </row>
    <row r="529" spans="1:16" ht="14.25" customHeight="1">
      <c r="A529" s="21">
        <v>3</v>
      </c>
      <c r="B529" s="7" t="s">
        <v>161</v>
      </c>
      <c r="C529" s="8">
        <v>19</v>
      </c>
      <c r="D529" s="9">
        <v>3.25</v>
      </c>
      <c r="E529" s="10">
        <v>1</v>
      </c>
      <c r="F529" s="11"/>
      <c r="G529" s="12">
        <v>3806</v>
      </c>
      <c r="H529" s="12" t="s">
        <v>661</v>
      </c>
      <c r="I529" s="9">
        <v>1</v>
      </c>
      <c r="L529" s="33" t="s">
        <v>268</v>
      </c>
      <c r="M529" s="12" t="s">
        <v>130</v>
      </c>
      <c r="P529" s="12" t="s">
        <v>109</v>
      </c>
    </row>
    <row r="530" spans="1:16" ht="14.25" customHeight="1">
      <c r="A530" s="21"/>
      <c r="B530" s="7"/>
      <c r="C530" s="8"/>
      <c r="E530" s="10">
        <v>1</v>
      </c>
      <c r="F530" s="11"/>
      <c r="H530" s="12" t="s">
        <v>662</v>
      </c>
      <c r="I530" s="9">
        <v>1</v>
      </c>
      <c r="L530" s="33" t="s">
        <v>268</v>
      </c>
      <c r="M530" s="12" t="s">
        <v>130</v>
      </c>
      <c r="P530" s="12" t="s">
        <v>109</v>
      </c>
    </row>
    <row r="531" spans="1:16" ht="14.25" customHeight="1">
      <c r="A531" s="21"/>
      <c r="B531" s="7"/>
      <c r="C531" s="8"/>
      <c r="E531" s="10">
        <v>1</v>
      </c>
      <c r="F531" s="11"/>
      <c r="H531" s="12" t="s">
        <v>663</v>
      </c>
      <c r="I531" s="9">
        <v>1</v>
      </c>
      <c r="L531" s="33" t="s">
        <v>268</v>
      </c>
      <c r="M531" s="12" t="s">
        <v>130</v>
      </c>
      <c r="P531" s="12" t="s">
        <v>109</v>
      </c>
    </row>
    <row r="532" spans="1:16" ht="14.25" customHeight="1">
      <c r="A532" s="21"/>
      <c r="B532" s="7"/>
      <c r="C532" s="8"/>
      <c r="E532" s="10">
        <v>0.25</v>
      </c>
      <c r="F532" s="11"/>
      <c r="J532" s="9">
        <v>0.25</v>
      </c>
      <c r="L532" s="33"/>
      <c r="M532" s="12"/>
      <c r="P532" s="12" t="s">
        <v>109</v>
      </c>
    </row>
    <row r="533" spans="1:17" ht="14.25" customHeight="1">
      <c r="A533" s="21">
        <v>4</v>
      </c>
      <c r="B533" s="7" t="s">
        <v>208</v>
      </c>
      <c r="C533" s="8">
        <v>19</v>
      </c>
      <c r="D533" s="9">
        <v>2</v>
      </c>
      <c r="E533" s="10">
        <v>1</v>
      </c>
      <c r="F533" s="11"/>
      <c r="G533" s="12">
        <v>3806</v>
      </c>
      <c r="H533" s="12" t="s">
        <v>664</v>
      </c>
      <c r="I533" s="9">
        <v>1</v>
      </c>
      <c r="L533" s="33" t="s">
        <v>436</v>
      </c>
      <c r="M533" s="12" t="s">
        <v>130</v>
      </c>
      <c r="P533" s="12" t="s">
        <v>109</v>
      </c>
      <c r="Q533" s="38" t="s">
        <v>665</v>
      </c>
    </row>
    <row r="534" spans="1:16" ht="14.25" customHeight="1">
      <c r="A534" s="21"/>
      <c r="B534" s="7"/>
      <c r="C534" s="8"/>
      <c r="E534" s="10">
        <v>0.5</v>
      </c>
      <c r="F534" s="11"/>
      <c r="J534" s="9">
        <v>0.5</v>
      </c>
      <c r="L534" s="33"/>
      <c r="M534" s="12"/>
      <c r="P534" s="12" t="s">
        <v>109</v>
      </c>
    </row>
    <row r="535" spans="1:16" ht="14.25" customHeight="1">
      <c r="A535" s="21"/>
      <c r="B535" s="7"/>
      <c r="C535" s="8"/>
      <c r="E535" s="10">
        <v>0.5</v>
      </c>
      <c r="F535" s="11"/>
      <c r="J535" s="9">
        <v>0.5</v>
      </c>
      <c r="L535" s="33"/>
      <c r="M535" s="12"/>
      <c r="P535" s="12" t="s">
        <v>109</v>
      </c>
    </row>
    <row r="536" spans="1:16" ht="14.25" customHeight="1">
      <c r="A536" s="21">
        <v>5</v>
      </c>
      <c r="B536" s="7" t="s">
        <v>172</v>
      </c>
      <c r="C536" s="8">
        <v>17</v>
      </c>
      <c r="D536" s="9">
        <v>4.5</v>
      </c>
      <c r="E536" s="10">
        <v>0.75</v>
      </c>
      <c r="F536" s="11"/>
      <c r="G536" s="12">
        <v>3339</v>
      </c>
      <c r="H536" s="12" t="s">
        <v>666</v>
      </c>
      <c r="I536" s="9">
        <v>0.75</v>
      </c>
      <c r="M536" s="12" t="s">
        <v>130</v>
      </c>
      <c r="P536" s="12" t="s">
        <v>109</v>
      </c>
    </row>
    <row r="537" spans="1:16" ht="14.25" customHeight="1">
      <c r="A537" s="21"/>
      <c r="B537" s="7"/>
      <c r="C537" s="8"/>
      <c r="E537" s="10">
        <v>1</v>
      </c>
      <c r="F537" s="11"/>
      <c r="H537" s="12" t="s">
        <v>667</v>
      </c>
      <c r="I537" s="9">
        <v>1</v>
      </c>
      <c r="M537" s="12" t="s">
        <v>130</v>
      </c>
      <c r="P537" s="12" t="s">
        <v>109</v>
      </c>
    </row>
    <row r="538" spans="1:16" ht="14.25" customHeight="1">
      <c r="A538" s="21"/>
      <c r="B538" s="7"/>
      <c r="C538" s="8"/>
      <c r="E538" s="10">
        <v>1</v>
      </c>
      <c r="F538" s="11"/>
      <c r="H538" s="12" t="s">
        <v>668</v>
      </c>
      <c r="I538" s="9">
        <v>1</v>
      </c>
      <c r="M538" s="12" t="s">
        <v>130</v>
      </c>
      <c r="P538" s="12" t="s">
        <v>109</v>
      </c>
    </row>
    <row r="539" spans="1:16" ht="14.25" customHeight="1">
      <c r="A539" s="21"/>
      <c r="B539" s="7"/>
      <c r="C539" s="8"/>
      <c r="E539" s="10">
        <v>0.25</v>
      </c>
      <c r="F539" s="11"/>
      <c r="H539" s="12" t="s">
        <v>669</v>
      </c>
      <c r="I539" s="9">
        <v>0.25</v>
      </c>
      <c r="M539" s="12" t="s">
        <v>130</v>
      </c>
      <c r="P539" s="12" t="s">
        <v>109</v>
      </c>
    </row>
    <row r="540" spans="1:16" ht="14.25" customHeight="1">
      <c r="A540" s="21"/>
      <c r="B540" s="7"/>
      <c r="C540" s="8"/>
      <c r="E540" s="10">
        <v>0.75</v>
      </c>
      <c r="F540" s="11"/>
      <c r="H540" s="12" t="s">
        <v>670</v>
      </c>
      <c r="I540" s="9">
        <v>0.75</v>
      </c>
      <c r="M540" s="12" t="s">
        <v>130</v>
      </c>
      <c r="P540" s="12" t="s">
        <v>109</v>
      </c>
    </row>
    <row r="541" spans="1:16" ht="14.25" customHeight="1">
      <c r="A541" s="21"/>
      <c r="B541" s="7"/>
      <c r="C541" s="8"/>
      <c r="E541" s="10">
        <v>0.25</v>
      </c>
      <c r="F541" s="11"/>
      <c r="H541" s="12" t="s">
        <v>671</v>
      </c>
      <c r="I541" s="9">
        <v>0.25</v>
      </c>
      <c r="M541" s="12" t="s">
        <v>130</v>
      </c>
      <c r="P541" s="12" t="s">
        <v>109</v>
      </c>
    </row>
    <row r="542" spans="1:16" ht="14.25" customHeight="1">
      <c r="A542" s="21"/>
      <c r="B542" s="7"/>
      <c r="C542" s="8"/>
      <c r="E542" s="10">
        <v>0.25</v>
      </c>
      <c r="F542" s="11"/>
      <c r="J542" s="9">
        <v>0.25</v>
      </c>
      <c r="M542" s="12"/>
      <c r="P542" s="12" t="s">
        <v>109</v>
      </c>
    </row>
    <row r="543" spans="1:16" ht="14.25" customHeight="1">
      <c r="A543" s="21"/>
      <c r="B543" s="7"/>
      <c r="C543" s="8"/>
      <c r="E543" s="10">
        <v>0.25</v>
      </c>
      <c r="F543" s="11"/>
      <c r="J543" s="9">
        <v>0.25</v>
      </c>
      <c r="M543" s="12"/>
      <c r="P543" s="12" t="s">
        <v>109</v>
      </c>
    </row>
    <row r="544" spans="1:16" ht="14.25" customHeight="1">
      <c r="A544" s="21">
        <v>6</v>
      </c>
      <c r="B544" s="7" t="s">
        <v>176</v>
      </c>
      <c r="C544" s="8">
        <v>11</v>
      </c>
      <c r="D544" s="9">
        <v>1</v>
      </c>
      <c r="E544" s="10">
        <v>1</v>
      </c>
      <c r="F544" s="11"/>
      <c r="G544" s="12">
        <v>2193</v>
      </c>
      <c r="H544" s="12" t="s">
        <v>672</v>
      </c>
      <c r="I544" s="9">
        <v>1</v>
      </c>
      <c r="P544" s="12" t="s">
        <v>135</v>
      </c>
    </row>
    <row r="545" spans="1:16" ht="14.25" customHeight="1">
      <c r="A545" s="21">
        <v>7</v>
      </c>
      <c r="B545" s="7" t="s">
        <v>133</v>
      </c>
      <c r="C545" s="8">
        <v>10</v>
      </c>
      <c r="D545" s="9">
        <v>1</v>
      </c>
      <c r="E545" s="10">
        <v>1</v>
      </c>
      <c r="F545" s="11"/>
      <c r="G545" s="12">
        <v>2026</v>
      </c>
      <c r="J545" s="9">
        <v>1</v>
      </c>
      <c r="P545" s="12" t="s">
        <v>135</v>
      </c>
    </row>
    <row r="546" spans="1:16" ht="14.25" customHeight="1">
      <c r="A546" s="21">
        <v>8</v>
      </c>
      <c r="B546" s="7" t="s">
        <v>379</v>
      </c>
      <c r="C546" s="8">
        <v>9</v>
      </c>
      <c r="D546" s="9">
        <v>1</v>
      </c>
      <c r="E546" s="10">
        <v>1</v>
      </c>
      <c r="F546" s="11"/>
      <c r="G546" s="12">
        <v>1925</v>
      </c>
      <c r="H546" s="12" t="s">
        <v>674</v>
      </c>
      <c r="N546" s="9" t="s">
        <v>252</v>
      </c>
      <c r="O546" s="37">
        <v>42934</v>
      </c>
      <c r="P546" s="12" t="s">
        <v>135</v>
      </c>
    </row>
    <row r="547" spans="1:16" ht="14.25" customHeight="1">
      <c r="A547" s="21"/>
      <c r="B547" s="7"/>
      <c r="C547" s="8"/>
      <c r="E547" s="10"/>
      <c r="F547" s="11"/>
      <c r="H547" s="12" t="s">
        <v>675</v>
      </c>
      <c r="I547" s="9">
        <v>1</v>
      </c>
      <c r="N547" s="9" t="s">
        <v>255</v>
      </c>
      <c r="P547" s="12" t="s">
        <v>135</v>
      </c>
    </row>
    <row r="548" spans="1:16" ht="13.5" customHeight="1">
      <c r="A548" s="273" t="s">
        <v>147</v>
      </c>
      <c r="B548" s="273"/>
      <c r="C548" s="20"/>
      <c r="D548" s="11">
        <f>SUM(D526:D546)</f>
        <v>14.45</v>
      </c>
      <c r="E548" s="11"/>
      <c r="F548" s="11"/>
      <c r="G548" s="19"/>
      <c r="H548" s="19"/>
      <c r="I548" s="11"/>
      <c r="J548" s="11"/>
      <c r="K548" s="11"/>
      <c r="L548" s="11"/>
      <c r="M548" s="11"/>
      <c r="N548" s="11"/>
      <c r="O548" s="19"/>
      <c r="P548" s="19"/>
    </row>
    <row r="549" spans="1:16" s="216" customFormat="1" ht="27.75" customHeight="1">
      <c r="A549" s="49"/>
      <c r="B549" s="49" t="s">
        <v>676</v>
      </c>
      <c r="C549" s="49"/>
      <c r="D549" s="194">
        <f>SUM(E549:F549)</f>
        <v>11.25</v>
      </c>
      <c r="E549" s="194">
        <f>SUM(E550:E567)</f>
        <v>11</v>
      </c>
      <c r="F549" s="194">
        <f>SUM(F550:F567)</f>
        <v>0.25</v>
      </c>
      <c r="G549" s="49"/>
      <c r="H549" s="49"/>
      <c r="I549" s="195"/>
      <c r="J549" s="195"/>
      <c r="K549" s="195"/>
      <c r="L549" s="195"/>
      <c r="M549" s="195"/>
      <c r="N549" s="195"/>
      <c r="O549" s="49"/>
      <c r="P549" s="49"/>
    </row>
    <row r="550" spans="1:17" ht="27" customHeight="1">
      <c r="A550" s="21">
        <v>1</v>
      </c>
      <c r="B550" s="7" t="s">
        <v>424</v>
      </c>
      <c r="C550" s="34">
        <v>19</v>
      </c>
      <c r="D550" s="9">
        <v>1</v>
      </c>
      <c r="E550" s="10">
        <v>1</v>
      </c>
      <c r="F550" s="11"/>
      <c r="G550" s="12">
        <v>3806</v>
      </c>
      <c r="H550" s="12" t="s">
        <v>677</v>
      </c>
      <c r="I550" s="9">
        <v>1</v>
      </c>
      <c r="L550" s="12" t="s">
        <v>678</v>
      </c>
      <c r="M550" s="12" t="s">
        <v>130</v>
      </c>
      <c r="P550" s="12" t="s">
        <v>109</v>
      </c>
      <c r="Q550" s="200" t="s">
        <v>679</v>
      </c>
    </row>
    <row r="551" spans="1:16" ht="14.25" customHeight="1">
      <c r="A551" s="21">
        <v>2</v>
      </c>
      <c r="B551" s="7" t="s">
        <v>161</v>
      </c>
      <c r="C551" s="8">
        <v>19</v>
      </c>
      <c r="D551" s="9">
        <v>3.5</v>
      </c>
      <c r="E551" s="10">
        <v>1</v>
      </c>
      <c r="F551" s="11"/>
      <c r="G551" s="12">
        <v>3806</v>
      </c>
      <c r="H551" s="12" t="s">
        <v>680</v>
      </c>
      <c r="I551" s="9">
        <v>1</v>
      </c>
      <c r="L551" s="12" t="s">
        <v>407</v>
      </c>
      <c r="M551" s="12" t="s">
        <v>130</v>
      </c>
      <c r="P551" s="12" t="s">
        <v>109</v>
      </c>
    </row>
    <row r="552" spans="1:16" ht="14.25" customHeight="1">
      <c r="A552" s="21"/>
      <c r="B552" s="7"/>
      <c r="C552" s="8"/>
      <c r="E552" s="10">
        <v>0.25</v>
      </c>
      <c r="F552" s="11"/>
      <c r="H552" s="12" t="s">
        <v>681</v>
      </c>
      <c r="I552" s="9">
        <v>0.25</v>
      </c>
      <c r="L552" s="12" t="s">
        <v>682</v>
      </c>
      <c r="M552" s="12" t="s">
        <v>130</v>
      </c>
      <c r="P552" s="12" t="s">
        <v>109</v>
      </c>
    </row>
    <row r="553" spans="1:16" ht="12.75">
      <c r="A553" s="21"/>
      <c r="B553" s="7"/>
      <c r="C553" s="8"/>
      <c r="E553" s="10">
        <v>0.75</v>
      </c>
      <c r="F553" s="11"/>
      <c r="H553" s="12" t="s">
        <v>683</v>
      </c>
      <c r="I553" s="9">
        <v>0.75</v>
      </c>
      <c r="L553" s="12" t="s">
        <v>407</v>
      </c>
      <c r="M553" s="12" t="s">
        <v>130</v>
      </c>
      <c r="P553" s="12" t="s">
        <v>109</v>
      </c>
    </row>
    <row r="554" spans="1:16" ht="12.75">
      <c r="A554" s="21"/>
      <c r="B554" s="7"/>
      <c r="C554" s="8"/>
      <c r="E554" s="10">
        <v>0.5</v>
      </c>
      <c r="F554" s="11"/>
      <c r="H554" s="12" t="s">
        <v>684</v>
      </c>
      <c r="I554" s="9">
        <v>0.5</v>
      </c>
      <c r="L554" s="12" t="s">
        <v>407</v>
      </c>
      <c r="M554" s="12" t="s">
        <v>130</v>
      </c>
      <c r="P554" s="12" t="s">
        <v>109</v>
      </c>
    </row>
    <row r="555" spans="1:16" ht="12.75">
      <c r="A555" s="21"/>
      <c r="B555" s="7"/>
      <c r="C555" s="8"/>
      <c r="E555" s="10">
        <v>1</v>
      </c>
      <c r="F555" s="11"/>
      <c r="H555" s="12" t="s">
        <v>685</v>
      </c>
      <c r="I555" s="9">
        <v>1</v>
      </c>
      <c r="L555" s="12" t="s">
        <v>686</v>
      </c>
      <c r="M555" s="12" t="s">
        <v>130</v>
      </c>
      <c r="P555" s="12" t="s">
        <v>109</v>
      </c>
    </row>
    <row r="556" spans="1:17" ht="14.25" customHeight="1">
      <c r="A556" s="21">
        <v>3</v>
      </c>
      <c r="B556" s="7" t="s">
        <v>208</v>
      </c>
      <c r="C556" s="34">
        <v>17</v>
      </c>
      <c r="D556" s="9">
        <v>0.75</v>
      </c>
      <c r="E556" s="10">
        <v>0.75</v>
      </c>
      <c r="F556" s="11"/>
      <c r="G556" s="12">
        <v>3339</v>
      </c>
      <c r="H556" s="12" t="s">
        <v>687</v>
      </c>
      <c r="I556" s="9">
        <v>0.75</v>
      </c>
      <c r="L556" s="12" t="s">
        <v>436</v>
      </c>
      <c r="M556" s="12" t="s">
        <v>130</v>
      </c>
      <c r="P556" s="12" t="s">
        <v>109</v>
      </c>
      <c r="Q556" s="218" t="s">
        <v>688</v>
      </c>
    </row>
    <row r="557" spans="1:17" ht="14.25" customHeight="1">
      <c r="A557" s="21">
        <v>4</v>
      </c>
      <c r="B557" s="7" t="s">
        <v>169</v>
      </c>
      <c r="C557" s="34">
        <v>17</v>
      </c>
      <c r="D557" s="9">
        <v>0.75</v>
      </c>
      <c r="E557" s="10">
        <v>0.75</v>
      </c>
      <c r="F557" s="11"/>
      <c r="G557" s="12">
        <v>3339</v>
      </c>
      <c r="H557" s="12" t="s">
        <v>689</v>
      </c>
      <c r="I557" s="9">
        <v>0.75</v>
      </c>
      <c r="M557" s="12" t="s">
        <v>130</v>
      </c>
      <c r="P557" s="12" t="s">
        <v>109</v>
      </c>
      <c r="Q557" s="218" t="s">
        <v>690</v>
      </c>
    </row>
    <row r="558" spans="1:16" ht="14.25" customHeight="1">
      <c r="A558" s="21">
        <v>5</v>
      </c>
      <c r="B558" s="7" t="s">
        <v>172</v>
      </c>
      <c r="C558" s="8">
        <v>17</v>
      </c>
      <c r="D558" s="9">
        <v>2</v>
      </c>
      <c r="E558" s="10">
        <v>0.5</v>
      </c>
      <c r="F558" s="11"/>
      <c r="G558" s="12">
        <v>3339</v>
      </c>
      <c r="H558" s="12" t="s">
        <v>691</v>
      </c>
      <c r="I558" s="9">
        <v>0.5</v>
      </c>
      <c r="M558" s="12" t="s">
        <v>130</v>
      </c>
      <c r="P558" s="12" t="s">
        <v>109</v>
      </c>
    </row>
    <row r="559" spans="1:16" ht="14.25" customHeight="1">
      <c r="A559" s="21"/>
      <c r="B559" s="7"/>
      <c r="C559" s="8"/>
      <c r="E559" s="10">
        <v>0.5</v>
      </c>
      <c r="F559" s="11"/>
      <c r="H559" s="12" t="s">
        <v>692</v>
      </c>
      <c r="I559" s="9">
        <v>0.5</v>
      </c>
      <c r="M559" s="12" t="s">
        <v>130</v>
      </c>
      <c r="P559" s="12" t="s">
        <v>109</v>
      </c>
    </row>
    <row r="560" spans="1:16" ht="14.25" customHeight="1">
      <c r="A560" s="21"/>
      <c r="B560" s="7"/>
      <c r="C560" s="8"/>
      <c r="E560" s="10">
        <v>0.5</v>
      </c>
      <c r="F560" s="11"/>
      <c r="H560" s="12" t="s">
        <v>693</v>
      </c>
      <c r="I560" s="9">
        <v>0.5</v>
      </c>
      <c r="M560" s="12" t="s">
        <v>130</v>
      </c>
      <c r="P560" s="12" t="s">
        <v>109</v>
      </c>
    </row>
    <row r="561" spans="1:16" ht="14.25" customHeight="1">
      <c r="A561" s="21"/>
      <c r="B561" s="7"/>
      <c r="C561" s="8"/>
      <c r="E561" s="10">
        <v>0.5</v>
      </c>
      <c r="F561" s="11"/>
      <c r="H561" s="12" t="s">
        <v>694</v>
      </c>
      <c r="I561" s="9">
        <v>0.5</v>
      </c>
      <c r="M561" s="12" t="s">
        <v>130</v>
      </c>
      <c r="P561" s="12" t="s">
        <v>109</v>
      </c>
    </row>
    <row r="562" spans="1:16" ht="14.25" customHeight="1">
      <c r="A562" s="21">
        <v>6</v>
      </c>
      <c r="B562" s="51" t="s">
        <v>174</v>
      </c>
      <c r="C562" s="42">
        <v>16</v>
      </c>
      <c r="D562" s="9">
        <v>1</v>
      </c>
      <c r="E562" s="10">
        <v>0.25</v>
      </c>
      <c r="F562" s="11"/>
      <c r="G562" s="12">
        <v>3105</v>
      </c>
      <c r="J562" s="9">
        <v>0.25</v>
      </c>
      <c r="M562" s="12"/>
      <c r="P562" s="12" t="s">
        <v>109</v>
      </c>
    </row>
    <row r="563" spans="1:16" ht="14.25" customHeight="1">
      <c r="A563" s="21"/>
      <c r="B563" s="51"/>
      <c r="E563" s="10">
        <v>0.25</v>
      </c>
      <c r="F563" s="11"/>
      <c r="J563" s="9">
        <v>0.25</v>
      </c>
      <c r="M563" s="12"/>
      <c r="P563" s="12" t="s">
        <v>109</v>
      </c>
    </row>
    <row r="564" spans="1:16" ht="14.25" customHeight="1">
      <c r="A564" s="21"/>
      <c r="B564" s="51"/>
      <c r="E564" s="10">
        <v>0.5</v>
      </c>
      <c r="F564" s="11"/>
      <c r="H564" s="12" t="s">
        <v>703</v>
      </c>
      <c r="I564" s="9">
        <v>0.5</v>
      </c>
      <c r="M564" s="12" t="s">
        <v>130</v>
      </c>
      <c r="P564" s="12" t="s">
        <v>109</v>
      </c>
    </row>
    <row r="565" spans="1:66" s="197" customFormat="1" ht="14.25" customHeight="1">
      <c r="A565" s="25">
        <v>7</v>
      </c>
      <c r="B565" s="14" t="s">
        <v>450</v>
      </c>
      <c r="C565" s="15">
        <v>19</v>
      </c>
      <c r="D565" s="53">
        <v>0.25</v>
      </c>
      <c r="E565" s="54"/>
      <c r="F565" s="54">
        <v>0.25</v>
      </c>
      <c r="G565" s="18">
        <v>3806</v>
      </c>
      <c r="H565" s="18"/>
      <c r="I565" s="16"/>
      <c r="J565" s="16"/>
      <c r="K565" s="16">
        <v>0.25</v>
      </c>
      <c r="L565" s="16"/>
      <c r="M565" s="16"/>
      <c r="N565" s="16"/>
      <c r="O565" s="18"/>
      <c r="P565" s="1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  <c r="BD565" s="38"/>
      <c r="BE565" s="38"/>
      <c r="BF565" s="38"/>
      <c r="BG565" s="38"/>
      <c r="BH565" s="38"/>
      <c r="BI565" s="38"/>
      <c r="BJ565" s="38"/>
      <c r="BK565" s="38"/>
      <c r="BL565" s="38"/>
      <c r="BM565" s="38"/>
      <c r="BN565" s="38"/>
    </row>
    <row r="566" spans="1:16" ht="14.25" customHeight="1">
      <c r="A566" s="21">
        <v>8</v>
      </c>
      <c r="B566" s="7" t="s">
        <v>176</v>
      </c>
      <c r="C566" s="8">
        <v>11</v>
      </c>
      <c r="D566" s="9">
        <v>1</v>
      </c>
      <c r="E566" s="10">
        <v>1</v>
      </c>
      <c r="F566" s="11"/>
      <c r="G566" s="12">
        <v>2193</v>
      </c>
      <c r="H566" s="12" t="s">
        <v>696</v>
      </c>
      <c r="I566" s="9">
        <v>1</v>
      </c>
      <c r="P566" s="12" t="s">
        <v>135</v>
      </c>
    </row>
    <row r="567" spans="1:16" ht="14.25" customHeight="1">
      <c r="A567" s="21">
        <v>9</v>
      </c>
      <c r="B567" s="7" t="s">
        <v>543</v>
      </c>
      <c r="C567" s="8">
        <v>10</v>
      </c>
      <c r="D567" s="9">
        <v>1</v>
      </c>
      <c r="E567" s="10">
        <v>1</v>
      </c>
      <c r="F567" s="11"/>
      <c r="G567" s="12">
        <v>2026</v>
      </c>
      <c r="H567" s="12" t="s">
        <v>704</v>
      </c>
      <c r="J567" s="162"/>
      <c r="N567" s="9" t="s">
        <v>252</v>
      </c>
      <c r="O567" s="37">
        <v>42934</v>
      </c>
      <c r="P567" s="12" t="s">
        <v>135</v>
      </c>
    </row>
    <row r="568" spans="1:16" ht="14.25" customHeight="1">
      <c r="A568" s="21"/>
      <c r="B568" s="7"/>
      <c r="C568" s="8"/>
      <c r="E568" s="10"/>
      <c r="F568" s="11"/>
      <c r="H568" s="12" t="s">
        <v>695</v>
      </c>
      <c r="I568" s="9">
        <v>1</v>
      </c>
      <c r="N568" s="9" t="s">
        <v>255</v>
      </c>
      <c r="P568" s="12" t="s">
        <v>135</v>
      </c>
    </row>
    <row r="569" spans="1:16" ht="14.25" customHeight="1">
      <c r="A569" s="273" t="s">
        <v>147</v>
      </c>
      <c r="B569" s="273"/>
      <c r="C569" s="20"/>
      <c r="D569" s="11">
        <f>SUM(D550:D567)</f>
        <v>11.25</v>
      </c>
      <c r="E569" s="11"/>
      <c r="F569" s="11"/>
      <c r="G569" s="19"/>
      <c r="H569" s="19"/>
      <c r="I569" s="11"/>
      <c r="J569" s="11"/>
      <c r="K569" s="11"/>
      <c r="L569" s="11"/>
      <c r="M569" s="11"/>
      <c r="N569" s="11"/>
      <c r="O569" s="19"/>
      <c r="P569" s="19"/>
    </row>
    <row r="570" spans="1:16" ht="15" customHeight="1">
      <c r="A570" s="277" t="s">
        <v>122</v>
      </c>
      <c r="B570" s="277"/>
      <c r="C570" s="20"/>
      <c r="D570" s="9">
        <f>D565</f>
        <v>0.25</v>
      </c>
      <c r="E570" s="11"/>
      <c r="F570" s="11"/>
      <c r="G570" s="19"/>
      <c r="H570" s="19"/>
      <c r="I570" s="11"/>
      <c r="J570" s="11"/>
      <c r="K570" s="11"/>
      <c r="L570" s="11"/>
      <c r="M570" s="11"/>
      <c r="N570" s="11"/>
      <c r="O570" s="19"/>
      <c r="P570" s="19"/>
    </row>
    <row r="571" spans="1:16" s="216" customFormat="1" ht="52.5" customHeight="1">
      <c r="A571" s="49"/>
      <c r="B571" s="219" t="s">
        <v>705</v>
      </c>
      <c r="C571" s="49"/>
      <c r="D571" s="194">
        <f>SUM(E571:F571)</f>
        <v>64.65</v>
      </c>
      <c r="E571" s="194">
        <f>SUM(E584:E586,E607,E624,E646)</f>
        <v>61.4</v>
      </c>
      <c r="F571" s="194">
        <f>SUM(F584:F586,F607,F624,F646)</f>
        <v>3.25</v>
      </c>
      <c r="G571" s="49"/>
      <c r="H571" s="49"/>
      <c r="I571" s="195"/>
      <c r="J571" s="195"/>
      <c r="K571" s="195"/>
      <c r="L571" s="195"/>
      <c r="M571" s="195"/>
      <c r="N571" s="195"/>
      <c r="O571" s="49"/>
      <c r="P571" s="49"/>
    </row>
    <row r="572" spans="1:16" ht="26.25" customHeight="1">
      <c r="A572" s="21">
        <v>1</v>
      </c>
      <c r="B572" s="22" t="s">
        <v>124</v>
      </c>
      <c r="C572" s="23">
        <v>21</v>
      </c>
      <c r="D572" s="9">
        <v>1</v>
      </c>
      <c r="E572" s="10">
        <v>1</v>
      </c>
      <c r="F572" s="11"/>
      <c r="G572" s="12">
        <v>4285</v>
      </c>
      <c r="H572" s="52" t="s">
        <v>706</v>
      </c>
      <c r="I572" s="9">
        <v>1</v>
      </c>
      <c r="L572" s="9" t="s">
        <v>457</v>
      </c>
      <c r="M572" s="9" t="s">
        <v>130</v>
      </c>
      <c r="P572" s="12" t="s">
        <v>109</v>
      </c>
    </row>
    <row r="573" spans="1:16" ht="26.25" customHeight="1">
      <c r="A573" s="6">
        <v>2</v>
      </c>
      <c r="B573" s="7" t="s">
        <v>131</v>
      </c>
      <c r="C573" s="8"/>
      <c r="D573" s="9">
        <v>1</v>
      </c>
      <c r="E573" s="10">
        <v>1</v>
      </c>
      <c r="F573" s="11"/>
      <c r="G573" s="12">
        <v>4071</v>
      </c>
      <c r="H573" s="12" t="s">
        <v>707</v>
      </c>
      <c r="L573" s="9" t="s">
        <v>387</v>
      </c>
      <c r="N573" s="9" t="s">
        <v>252</v>
      </c>
      <c r="P573" s="12" t="s">
        <v>109</v>
      </c>
    </row>
    <row r="574" spans="1:14" ht="26.25" customHeight="1">
      <c r="A574" s="6"/>
      <c r="B574" s="7"/>
      <c r="C574" s="8"/>
      <c r="E574" s="10"/>
      <c r="F574" s="11"/>
      <c r="H574" s="12" t="s">
        <v>774</v>
      </c>
      <c r="I574" s="9">
        <v>1</v>
      </c>
      <c r="L574" s="9" t="s">
        <v>387</v>
      </c>
      <c r="N574" s="9" t="s">
        <v>255</v>
      </c>
    </row>
    <row r="575" spans="1:15" ht="14.25" customHeight="1">
      <c r="A575" s="21">
        <v>3</v>
      </c>
      <c r="B575" s="24" t="s">
        <v>144</v>
      </c>
      <c r="C575" s="8">
        <v>10</v>
      </c>
      <c r="D575" s="9">
        <v>1</v>
      </c>
      <c r="E575" s="10">
        <v>1</v>
      </c>
      <c r="F575" s="11"/>
      <c r="G575" s="12">
        <v>2026</v>
      </c>
      <c r="H575" s="12" t="s">
        <v>708</v>
      </c>
      <c r="N575" s="9" t="s">
        <v>252</v>
      </c>
      <c r="O575" s="37">
        <v>43373</v>
      </c>
    </row>
    <row r="576" spans="1:14" ht="14.25" customHeight="1">
      <c r="A576" s="21"/>
      <c r="B576" s="24"/>
      <c r="C576" s="8"/>
      <c r="E576" s="10"/>
      <c r="F576" s="11"/>
      <c r="H576" s="12" t="s">
        <v>709</v>
      </c>
      <c r="I576" s="9">
        <v>1</v>
      </c>
      <c r="N576" s="9" t="s">
        <v>255</v>
      </c>
    </row>
    <row r="577" spans="1:16" ht="14.25" customHeight="1">
      <c r="A577" s="21">
        <v>4</v>
      </c>
      <c r="B577" s="7" t="s">
        <v>133</v>
      </c>
      <c r="C577" s="8">
        <v>10</v>
      </c>
      <c r="D577" s="9">
        <v>3</v>
      </c>
      <c r="E577" s="10">
        <v>1</v>
      </c>
      <c r="F577" s="11"/>
      <c r="G577" s="12">
        <v>2026</v>
      </c>
      <c r="H577" s="12" t="s">
        <v>710</v>
      </c>
      <c r="N577" s="9" t="s">
        <v>252</v>
      </c>
      <c r="O577" s="37">
        <v>42919</v>
      </c>
      <c r="P577" s="12" t="s">
        <v>135</v>
      </c>
    </row>
    <row r="578" spans="1:16" ht="14.25" customHeight="1">
      <c r="A578" s="21"/>
      <c r="B578" s="7"/>
      <c r="C578" s="8"/>
      <c r="E578" s="10"/>
      <c r="F578" s="11"/>
      <c r="H578" s="12" t="s">
        <v>793</v>
      </c>
      <c r="I578" s="9">
        <v>0.75</v>
      </c>
      <c r="M578" s="9" t="s">
        <v>117</v>
      </c>
      <c r="N578" s="9" t="s">
        <v>255</v>
      </c>
      <c r="P578" s="12" t="s">
        <v>135</v>
      </c>
    </row>
    <row r="579" spans="1:16" ht="14.25" customHeight="1">
      <c r="A579" s="21"/>
      <c r="B579" s="7"/>
      <c r="C579" s="8"/>
      <c r="E579" s="10"/>
      <c r="F579" s="11"/>
      <c r="J579" s="9">
        <v>0.25</v>
      </c>
      <c r="P579" s="12" t="s">
        <v>135</v>
      </c>
    </row>
    <row r="580" spans="1:16" ht="14.25" customHeight="1">
      <c r="A580" s="21"/>
      <c r="B580" s="7"/>
      <c r="C580" s="8"/>
      <c r="E580" s="10">
        <v>1</v>
      </c>
      <c r="F580" s="11"/>
      <c r="H580" s="12" t="s">
        <v>712</v>
      </c>
      <c r="N580" s="9" t="s">
        <v>252</v>
      </c>
      <c r="O580" s="37">
        <v>42586</v>
      </c>
      <c r="P580" s="12" t="s">
        <v>135</v>
      </c>
    </row>
    <row r="581" spans="1:16" ht="14.25" customHeight="1">
      <c r="A581" s="21"/>
      <c r="B581" s="7"/>
      <c r="C581" s="8"/>
      <c r="E581" s="10"/>
      <c r="F581" s="11"/>
      <c r="H581" s="12" t="s">
        <v>794</v>
      </c>
      <c r="I581" s="9">
        <v>1</v>
      </c>
      <c r="N581" s="9" t="s">
        <v>255</v>
      </c>
      <c r="O581" s="37"/>
      <c r="P581" s="12" t="s">
        <v>135</v>
      </c>
    </row>
    <row r="582" spans="1:15" ht="14.25" customHeight="1">
      <c r="A582" s="21"/>
      <c r="B582" s="7"/>
      <c r="C582" s="8"/>
      <c r="E582" s="10">
        <v>1</v>
      </c>
      <c r="F582" s="11"/>
      <c r="H582" s="12" t="s">
        <v>713</v>
      </c>
      <c r="I582" s="9">
        <v>1</v>
      </c>
      <c r="O582" s="37"/>
    </row>
    <row r="583" spans="1:16" ht="14.25" customHeight="1">
      <c r="A583" s="6">
        <v>5</v>
      </c>
      <c r="B583" s="7" t="s">
        <v>379</v>
      </c>
      <c r="C583" s="8">
        <v>9</v>
      </c>
      <c r="D583" s="9">
        <v>1</v>
      </c>
      <c r="E583" s="10">
        <v>1</v>
      </c>
      <c r="F583" s="11"/>
      <c r="G583" s="12">
        <v>1925</v>
      </c>
      <c r="H583" s="12" t="s">
        <v>795</v>
      </c>
      <c r="I583" s="9">
        <v>1</v>
      </c>
      <c r="M583" s="12"/>
      <c r="O583" s="12" t="s">
        <v>380</v>
      </c>
      <c r="P583" s="12" t="s">
        <v>135</v>
      </c>
    </row>
    <row r="584" spans="1:16" ht="13.5" customHeight="1">
      <c r="A584" s="273" t="s">
        <v>572</v>
      </c>
      <c r="B584" s="273"/>
      <c r="C584" s="20"/>
      <c r="D584" s="11">
        <f>SUM(D572:D583)</f>
        <v>7</v>
      </c>
      <c r="E584" s="28">
        <f>SUM(E572:E583)</f>
        <v>7</v>
      </c>
      <c r="F584" s="28">
        <f>SUM(F572:F583)</f>
        <v>0</v>
      </c>
      <c r="G584" s="19"/>
      <c r="H584" s="19"/>
      <c r="I584" s="11"/>
      <c r="J584" s="11"/>
      <c r="K584" s="11"/>
      <c r="L584" s="11"/>
      <c r="M584" s="11"/>
      <c r="N584" s="11"/>
      <c r="O584" s="19"/>
      <c r="P584" s="19"/>
    </row>
    <row r="585" spans="1:16" ht="14.25" customHeight="1">
      <c r="A585" s="277" t="s">
        <v>122</v>
      </c>
      <c r="B585" s="277"/>
      <c r="C585" s="20"/>
      <c r="E585" s="11"/>
      <c r="F585" s="11"/>
      <c r="G585" s="19"/>
      <c r="H585" s="19"/>
      <c r="I585" s="11"/>
      <c r="J585" s="11"/>
      <c r="K585" s="11"/>
      <c r="L585" s="11"/>
      <c r="M585" s="11"/>
      <c r="N585" s="11"/>
      <c r="O585" s="19"/>
      <c r="P585" s="19"/>
    </row>
    <row r="586" spans="1:16" s="216" customFormat="1" ht="30" customHeight="1">
      <c r="A586" s="49"/>
      <c r="B586" s="49" t="s">
        <v>715</v>
      </c>
      <c r="C586" s="49"/>
      <c r="D586" s="194">
        <f>SUM(E586:F586)</f>
        <v>12.75</v>
      </c>
      <c r="E586" s="194">
        <f>SUM(E587:E604)</f>
        <v>11.25</v>
      </c>
      <c r="F586" s="194">
        <f>SUM(F587:F604)</f>
        <v>1.5</v>
      </c>
      <c r="G586" s="49"/>
      <c r="H586" s="49"/>
      <c r="I586" s="195"/>
      <c r="J586" s="195"/>
      <c r="K586" s="195"/>
      <c r="L586" s="195"/>
      <c r="M586" s="195"/>
      <c r="N586" s="195"/>
      <c r="O586" s="49"/>
      <c r="P586" s="49"/>
    </row>
    <row r="587" spans="1:17" ht="14.25" customHeight="1">
      <c r="A587" s="21">
        <v>1</v>
      </c>
      <c r="B587" s="7" t="s">
        <v>149</v>
      </c>
      <c r="C587" s="8">
        <v>21</v>
      </c>
      <c r="D587" s="9">
        <v>1</v>
      </c>
      <c r="E587" s="10">
        <v>1</v>
      </c>
      <c r="F587" s="11"/>
      <c r="G587" s="12">
        <v>4285</v>
      </c>
      <c r="H587" s="12" t="s">
        <v>716</v>
      </c>
      <c r="I587" s="9">
        <v>1</v>
      </c>
      <c r="L587" s="9" t="s">
        <v>457</v>
      </c>
      <c r="M587" s="9" t="s">
        <v>130</v>
      </c>
      <c r="P587" s="12" t="s">
        <v>109</v>
      </c>
      <c r="Q587" s="199" t="s">
        <v>717</v>
      </c>
    </row>
    <row r="588" spans="1:17" ht="14.25" customHeight="1">
      <c r="A588" s="21">
        <v>2</v>
      </c>
      <c r="B588" s="7" t="s">
        <v>295</v>
      </c>
      <c r="C588" s="8">
        <v>20</v>
      </c>
      <c r="D588" s="9">
        <v>0.5</v>
      </c>
      <c r="E588" s="10">
        <v>0.5</v>
      </c>
      <c r="F588" s="11"/>
      <c r="G588" s="12">
        <v>4051</v>
      </c>
      <c r="J588" s="9">
        <v>0.5</v>
      </c>
      <c r="P588" s="12" t="s">
        <v>109</v>
      </c>
      <c r="Q588" s="199"/>
    </row>
    <row r="589" spans="1:17" ht="14.25" customHeight="1">
      <c r="A589" s="21">
        <v>3</v>
      </c>
      <c r="B589" s="7" t="s">
        <v>718</v>
      </c>
      <c r="C589" s="8">
        <v>20</v>
      </c>
      <c r="D589" s="9">
        <v>0.25</v>
      </c>
      <c r="E589" s="10">
        <v>0.25</v>
      </c>
      <c r="F589" s="11"/>
      <c r="G589" s="12">
        <v>4051</v>
      </c>
      <c r="J589" s="9">
        <v>0.25</v>
      </c>
      <c r="P589" s="12" t="s">
        <v>109</v>
      </c>
      <c r="Q589" s="199" t="s">
        <v>719</v>
      </c>
    </row>
    <row r="590" spans="1:16" ht="14.25" customHeight="1">
      <c r="A590" s="21">
        <v>4</v>
      </c>
      <c r="B590" s="7" t="s">
        <v>161</v>
      </c>
      <c r="C590" s="8">
        <v>19</v>
      </c>
      <c r="D590" s="9">
        <v>3.25</v>
      </c>
      <c r="E590" s="10">
        <v>1</v>
      </c>
      <c r="F590" s="11"/>
      <c r="G590" s="12">
        <v>3806</v>
      </c>
      <c r="H590" s="12" t="s">
        <v>720</v>
      </c>
      <c r="I590" s="9">
        <v>1</v>
      </c>
      <c r="L590" s="9" t="s">
        <v>387</v>
      </c>
      <c r="M590" s="9" t="s">
        <v>130</v>
      </c>
      <c r="P590" s="12" t="s">
        <v>109</v>
      </c>
    </row>
    <row r="591" spans="1:16" ht="14.25" customHeight="1">
      <c r="A591" s="21"/>
      <c r="B591" s="7"/>
      <c r="C591" s="8"/>
      <c r="E591" s="10">
        <v>1</v>
      </c>
      <c r="F591" s="11"/>
      <c r="H591" s="12" t="s">
        <v>733</v>
      </c>
      <c r="I591" s="9">
        <v>1</v>
      </c>
      <c r="L591" s="9" t="s">
        <v>387</v>
      </c>
      <c r="M591" s="9" t="s">
        <v>130</v>
      </c>
      <c r="P591" s="12" t="s">
        <v>109</v>
      </c>
    </row>
    <row r="592" spans="1:16" ht="14.25" customHeight="1">
      <c r="A592" s="21"/>
      <c r="B592" s="7"/>
      <c r="C592" s="8"/>
      <c r="E592" s="10">
        <v>1</v>
      </c>
      <c r="F592" s="11"/>
      <c r="H592" s="12" t="s">
        <v>721</v>
      </c>
      <c r="I592" s="9">
        <v>1</v>
      </c>
      <c r="L592" s="9" t="s">
        <v>722</v>
      </c>
      <c r="M592" s="9" t="s">
        <v>130</v>
      </c>
      <c r="P592" s="12" t="s">
        <v>109</v>
      </c>
    </row>
    <row r="593" spans="1:16" ht="14.25" customHeight="1">
      <c r="A593" s="21"/>
      <c r="B593" s="7"/>
      <c r="C593" s="8"/>
      <c r="E593" s="10">
        <v>0.25</v>
      </c>
      <c r="F593" s="11"/>
      <c r="J593" s="9">
        <v>0.25</v>
      </c>
      <c r="P593" s="12" t="s">
        <v>109</v>
      </c>
    </row>
    <row r="594" spans="1:16" ht="14.25" customHeight="1">
      <c r="A594" s="21">
        <v>5</v>
      </c>
      <c r="B594" s="7" t="s">
        <v>208</v>
      </c>
      <c r="C594" s="8">
        <v>19</v>
      </c>
      <c r="D594" s="9">
        <v>2</v>
      </c>
      <c r="E594" s="10">
        <v>1</v>
      </c>
      <c r="F594" s="11"/>
      <c r="G594" s="12">
        <v>3806</v>
      </c>
      <c r="H594" s="12" t="s">
        <v>714</v>
      </c>
      <c r="I594" s="9">
        <v>1</v>
      </c>
      <c r="L594" s="9" t="s">
        <v>436</v>
      </c>
      <c r="M594" s="9" t="s">
        <v>130</v>
      </c>
      <c r="P594" s="12" t="s">
        <v>109</v>
      </c>
    </row>
    <row r="595" spans="1:16" ht="14.25" customHeight="1">
      <c r="A595" s="21"/>
      <c r="B595" s="7"/>
      <c r="C595" s="8"/>
      <c r="E595" s="10">
        <v>1</v>
      </c>
      <c r="F595" s="11"/>
      <c r="H595" s="12" t="s">
        <v>725</v>
      </c>
      <c r="I595" s="9">
        <v>1</v>
      </c>
      <c r="L595" s="9" t="s">
        <v>387</v>
      </c>
      <c r="M595" s="9" t="s">
        <v>130</v>
      </c>
      <c r="P595" s="12" t="s">
        <v>109</v>
      </c>
    </row>
    <row r="596" spans="1:16" ht="14.25" customHeight="1">
      <c r="A596" s="21">
        <v>6</v>
      </c>
      <c r="B596" s="7" t="s">
        <v>172</v>
      </c>
      <c r="C596" s="8">
        <v>17</v>
      </c>
      <c r="D596" s="9">
        <v>2</v>
      </c>
      <c r="E596" s="10">
        <v>1</v>
      </c>
      <c r="F596" s="11"/>
      <c r="G596" s="12">
        <v>3339</v>
      </c>
      <c r="H596" s="12" t="s">
        <v>711</v>
      </c>
      <c r="I596" s="9">
        <v>1</v>
      </c>
      <c r="M596" s="9" t="s">
        <v>130</v>
      </c>
      <c r="P596" s="12" t="s">
        <v>109</v>
      </c>
    </row>
    <row r="597" spans="1:16" ht="14.25" customHeight="1">
      <c r="A597" s="21"/>
      <c r="B597" s="7"/>
      <c r="C597" s="8"/>
      <c r="E597" s="10">
        <v>0.75</v>
      </c>
      <c r="F597" s="11"/>
      <c r="H597" s="12" t="s">
        <v>726</v>
      </c>
      <c r="I597" s="9">
        <v>0.75</v>
      </c>
      <c r="M597" s="9" t="s">
        <v>130</v>
      </c>
      <c r="P597" s="12" t="s">
        <v>109</v>
      </c>
    </row>
    <row r="598" spans="1:16" ht="14.25" customHeight="1">
      <c r="A598" s="21"/>
      <c r="B598" s="7"/>
      <c r="C598" s="8"/>
      <c r="E598" s="10">
        <v>0.25</v>
      </c>
      <c r="F598" s="11"/>
      <c r="J598" s="9">
        <v>0.25</v>
      </c>
      <c r="P598" s="12" t="s">
        <v>109</v>
      </c>
    </row>
    <row r="599" spans="1:16" ht="14.25" customHeight="1">
      <c r="A599" s="21">
        <v>7</v>
      </c>
      <c r="B599" s="51" t="s">
        <v>174</v>
      </c>
      <c r="C599" s="42">
        <v>16</v>
      </c>
      <c r="D599" s="9">
        <v>0.25</v>
      </c>
      <c r="E599" s="10">
        <v>0.25</v>
      </c>
      <c r="F599" s="11"/>
      <c r="G599" s="12">
        <v>3105</v>
      </c>
      <c r="J599" s="9">
        <v>0.25</v>
      </c>
      <c r="P599" s="12" t="s">
        <v>109</v>
      </c>
    </row>
    <row r="600" spans="1:66" s="197" customFormat="1" ht="14.25" customHeight="1">
      <c r="A600" s="25">
        <v>8</v>
      </c>
      <c r="B600" s="14" t="s">
        <v>500</v>
      </c>
      <c r="C600" s="15">
        <v>20</v>
      </c>
      <c r="D600" s="53">
        <v>0.25</v>
      </c>
      <c r="E600" s="54"/>
      <c r="F600" s="54">
        <v>0.25</v>
      </c>
      <c r="G600" s="18">
        <v>4051</v>
      </c>
      <c r="H600" s="18"/>
      <c r="I600" s="16"/>
      <c r="J600" s="16"/>
      <c r="K600" s="16">
        <v>0.25</v>
      </c>
      <c r="L600" s="16"/>
      <c r="M600" s="16"/>
      <c r="N600" s="16"/>
      <c r="O600" s="18"/>
      <c r="P600" s="1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  <c r="BD600" s="38"/>
      <c r="BE600" s="38"/>
      <c r="BF600" s="38"/>
      <c r="BG600" s="38"/>
      <c r="BH600" s="38"/>
      <c r="BI600" s="38"/>
      <c r="BJ600" s="38"/>
      <c r="BK600" s="38"/>
      <c r="BL600" s="38"/>
      <c r="BM600" s="38"/>
      <c r="BN600" s="38"/>
    </row>
    <row r="601" spans="1:66" s="197" customFormat="1" ht="14.25" customHeight="1">
      <c r="A601" s="25">
        <v>9</v>
      </c>
      <c r="B601" s="14" t="s">
        <v>450</v>
      </c>
      <c r="C601" s="15">
        <v>19</v>
      </c>
      <c r="D601" s="53">
        <v>0.25</v>
      </c>
      <c r="E601" s="54"/>
      <c r="F601" s="54">
        <v>0.25</v>
      </c>
      <c r="G601" s="18">
        <v>3806</v>
      </c>
      <c r="H601" s="18"/>
      <c r="I601" s="16"/>
      <c r="J601" s="16"/>
      <c r="K601" s="16">
        <v>0.25</v>
      </c>
      <c r="L601" s="16"/>
      <c r="M601" s="16"/>
      <c r="N601" s="16"/>
      <c r="O601" s="18"/>
      <c r="P601" s="1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  <c r="BD601" s="38"/>
      <c r="BE601" s="38"/>
      <c r="BF601" s="38"/>
      <c r="BG601" s="38"/>
      <c r="BH601" s="38"/>
      <c r="BI601" s="38"/>
      <c r="BJ601" s="38"/>
      <c r="BK601" s="38"/>
      <c r="BL601" s="38"/>
      <c r="BM601" s="38"/>
      <c r="BN601" s="38"/>
    </row>
    <row r="602" spans="1:66" s="197" customFormat="1" ht="14.25" customHeight="1">
      <c r="A602" s="25">
        <v>10</v>
      </c>
      <c r="B602" s="14" t="s">
        <v>452</v>
      </c>
      <c r="C602" s="15">
        <v>17</v>
      </c>
      <c r="D602" s="16">
        <v>1</v>
      </c>
      <c r="E602" s="17"/>
      <c r="F602" s="17">
        <v>1</v>
      </c>
      <c r="G602" s="18">
        <v>3339</v>
      </c>
      <c r="H602" s="18" t="s">
        <v>565</v>
      </c>
      <c r="I602" s="16">
        <v>1</v>
      </c>
      <c r="J602" s="16"/>
      <c r="K602" s="16"/>
      <c r="L602" s="16"/>
      <c r="M602" s="16" t="s">
        <v>130</v>
      </c>
      <c r="N602" s="16"/>
      <c r="O602" s="18"/>
      <c r="P602" s="1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  <c r="BD602" s="38"/>
      <c r="BE602" s="38"/>
      <c r="BF602" s="38"/>
      <c r="BG602" s="38"/>
      <c r="BH602" s="38"/>
      <c r="BI602" s="38"/>
      <c r="BJ602" s="38"/>
      <c r="BK602" s="38"/>
      <c r="BL602" s="38"/>
      <c r="BM602" s="38"/>
      <c r="BN602" s="38"/>
    </row>
    <row r="603" spans="1:16" ht="14.25" customHeight="1">
      <c r="A603" s="21">
        <v>11</v>
      </c>
      <c r="B603" s="7" t="s">
        <v>176</v>
      </c>
      <c r="C603" s="8">
        <v>11</v>
      </c>
      <c r="D603" s="9">
        <v>1</v>
      </c>
      <c r="E603" s="10">
        <v>1</v>
      </c>
      <c r="F603" s="11"/>
      <c r="G603" s="12">
        <v>2193</v>
      </c>
      <c r="H603" s="12" t="s">
        <v>729</v>
      </c>
      <c r="I603" s="9">
        <v>1</v>
      </c>
      <c r="P603" s="12" t="s">
        <v>135</v>
      </c>
    </row>
    <row r="604" spans="1:16" ht="14.25" customHeight="1">
      <c r="A604" s="21">
        <v>12</v>
      </c>
      <c r="B604" s="7" t="s">
        <v>133</v>
      </c>
      <c r="C604" s="8">
        <v>10</v>
      </c>
      <c r="D604" s="9">
        <v>1</v>
      </c>
      <c r="E604" s="10">
        <v>1</v>
      </c>
      <c r="F604" s="11"/>
      <c r="G604" s="12">
        <v>2026</v>
      </c>
      <c r="H604" s="12" t="s">
        <v>728</v>
      </c>
      <c r="I604" s="9">
        <v>1</v>
      </c>
      <c r="P604" s="12" t="s">
        <v>135</v>
      </c>
    </row>
    <row r="605" spans="1:16" ht="14.25" customHeight="1">
      <c r="A605" s="273" t="s">
        <v>147</v>
      </c>
      <c r="B605" s="273"/>
      <c r="C605" s="20"/>
      <c r="D605" s="11">
        <f>SUM(D587:D604)</f>
        <v>12.75</v>
      </c>
      <c r="E605" s="11"/>
      <c r="F605" s="11"/>
      <c r="G605" s="19"/>
      <c r="H605" s="19"/>
      <c r="I605" s="11"/>
      <c r="J605" s="11"/>
      <c r="K605" s="11"/>
      <c r="L605" s="11"/>
      <c r="M605" s="11"/>
      <c r="N605" s="11"/>
      <c r="O605" s="19"/>
      <c r="P605" s="19"/>
    </row>
    <row r="606" spans="1:16" ht="15" customHeight="1">
      <c r="A606" s="277" t="s">
        <v>122</v>
      </c>
      <c r="B606" s="277"/>
      <c r="C606" s="20"/>
      <c r="D606" s="9">
        <f>D600+D601+D602</f>
        <v>1.5</v>
      </c>
      <c r="E606" s="11"/>
      <c r="F606" s="11"/>
      <c r="G606" s="19"/>
      <c r="H606" s="19"/>
      <c r="I606" s="11"/>
      <c r="J606" s="11"/>
      <c r="K606" s="11"/>
      <c r="L606" s="11"/>
      <c r="M606" s="11"/>
      <c r="N606" s="11"/>
      <c r="O606" s="19"/>
      <c r="P606" s="19"/>
    </row>
    <row r="607" spans="1:16" s="216" customFormat="1" ht="21.75" customHeight="1">
      <c r="A607" s="49"/>
      <c r="B607" s="49" t="s">
        <v>730</v>
      </c>
      <c r="C607" s="49"/>
      <c r="D607" s="194">
        <f>SUM(E607:F607)</f>
        <v>8.75</v>
      </c>
      <c r="E607" s="194">
        <f>SUM(E608:E621)</f>
        <v>8.75</v>
      </c>
      <c r="F607" s="194">
        <f>SUM(F608:F621)</f>
        <v>0</v>
      </c>
      <c r="G607" s="49"/>
      <c r="H607" s="49"/>
      <c r="I607" s="195"/>
      <c r="J607" s="195"/>
      <c r="K607" s="195"/>
      <c r="L607" s="195"/>
      <c r="M607" s="195"/>
      <c r="N607" s="195"/>
      <c r="O607" s="49"/>
      <c r="P607" s="49"/>
    </row>
    <row r="608" spans="1:16" ht="14.25" customHeight="1">
      <c r="A608" s="21">
        <v>1</v>
      </c>
      <c r="B608" s="7" t="s">
        <v>149</v>
      </c>
      <c r="C608" s="8">
        <v>21</v>
      </c>
      <c r="D608" s="9">
        <v>1</v>
      </c>
      <c r="E608" s="10">
        <v>1</v>
      </c>
      <c r="F608" s="11"/>
      <c r="G608" s="12">
        <v>4285</v>
      </c>
      <c r="H608" s="12" t="s">
        <v>735</v>
      </c>
      <c r="J608" s="9">
        <v>1</v>
      </c>
      <c r="M608" s="9" t="s">
        <v>108</v>
      </c>
      <c r="P608" s="12" t="s">
        <v>109</v>
      </c>
    </row>
    <row r="609" spans="1:17" ht="14.25" customHeight="1">
      <c r="A609" s="21">
        <v>2</v>
      </c>
      <c r="B609" s="7" t="s">
        <v>295</v>
      </c>
      <c r="C609" s="8">
        <v>20</v>
      </c>
      <c r="D609" s="9">
        <v>0.75</v>
      </c>
      <c r="E609" s="10">
        <v>0.25</v>
      </c>
      <c r="F609" s="11"/>
      <c r="G609" s="12">
        <v>4051</v>
      </c>
      <c r="J609" s="9">
        <v>0.25</v>
      </c>
      <c r="P609" s="12" t="s">
        <v>109</v>
      </c>
      <c r="Q609" s="199" t="s">
        <v>731</v>
      </c>
    </row>
    <row r="610" spans="1:17" ht="14.25" customHeight="1">
      <c r="A610" s="21"/>
      <c r="B610" s="7"/>
      <c r="C610" s="8"/>
      <c r="E610" s="10">
        <v>0.25</v>
      </c>
      <c r="F610" s="11"/>
      <c r="J610" s="9">
        <v>0.25</v>
      </c>
      <c r="P610" s="12" t="s">
        <v>109</v>
      </c>
      <c r="Q610" s="199"/>
    </row>
    <row r="611" spans="1:17" ht="14.25" customHeight="1">
      <c r="A611" s="21"/>
      <c r="B611" s="7"/>
      <c r="C611" s="8"/>
      <c r="E611" s="10">
        <v>0.25</v>
      </c>
      <c r="F611" s="11"/>
      <c r="J611" s="9">
        <v>0.25</v>
      </c>
      <c r="P611" s="12" t="s">
        <v>109</v>
      </c>
      <c r="Q611" s="199"/>
    </row>
    <row r="612" spans="1:16" ht="14.25" customHeight="1">
      <c r="A612" s="21">
        <v>3</v>
      </c>
      <c r="B612" s="7" t="s">
        <v>161</v>
      </c>
      <c r="C612" s="8">
        <v>19</v>
      </c>
      <c r="D612" s="9">
        <v>2</v>
      </c>
      <c r="E612" s="10">
        <v>1</v>
      </c>
      <c r="F612" s="11"/>
      <c r="G612" s="12">
        <v>3806</v>
      </c>
      <c r="H612" s="12" t="s">
        <v>734</v>
      </c>
      <c r="I612" s="9">
        <v>1</v>
      </c>
      <c r="L612" s="9" t="s">
        <v>732</v>
      </c>
      <c r="M612" s="9" t="s">
        <v>130</v>
      </c>
      <c r="P612" s="12" t="s">
        <v>109</v>
      </c>
    </row>
    <row r="613" spans="1:16" ht="14.25" customHeight="1">
      <c r="A613" s="21"/>
      <c r="B613" s="7"/>
      <c r="C613" s="8"/>
      <c r="E613" s="10">
        <v>1</v>
      </c>
      <c r="F613" s="11"/>
      <c r="H613" s="12" t="s">
        <v>735</v>
      </c>
      <c r="I613" s="9">
        <v>1</v>
      </c>
      <c r="L613" s="9" t="s">
        <v>732</v>
      </c>
      <c r="M613" s="9" t="s">
        <v>130</v>
      </c>
      <c r="P613" s="12" t="s">
        <v>109</v>
      </c>
    </row>
    <row r="614" spans="1:16" ht="14.25" customHeight="1">
      <c r="A614" s="21">
        <v>4</v>
      </c>
      <c r="B614" s="7" t="s">
        <v>208</v>
      </c>
      <c r="C614" s="8">
        <v>19</v>
      </c>
      <c r="D614" s="9">
        <v>1</v>
      </c>
      <c r="E614" s="10">
        <v>0.5</v>
      </c>
      <c r="F614" s="11"/>
      <c r="G614" s="12">
        <v>3806</v>
      </c>
      <c r="J614" s="9">
        <v>0.5</v>
      </c>
      <c r="P614" s="12" t="s">
        <v>109</v>
      </c>
    </row>
    <row r="615" spans="1:16" ht="14.25" customHeight="1">
      <c r="A615" s="21"/>
      <c r="B615" s="7"/>
      <c r="C615" s="8"/>
      <c r="E615" s="10">
        <v>0.5</v>
      </c>
      <c r="F615" s="11"/>
      <c r="J615" s="9">
        <v>0.5</v>
      </c>
      <c r="P615" s="12" t="s">
        <v>109</v>
      </c>
    </row>
    <row r="616" spans="1:16" ht="14.25" customHeight="1">
      <c r="A616" s="21">
        <v>5</v>
      </c>
      <c r="B616" s="7" t="s">
        <v>172</v>
      </c>
      <c r="C616" s="8">
        <v>17</v>
      </c>
      <c r="D616" s="9">
        <v>2</v>
      </c>
      <c r="E616" s="10">
        <v>0.5</v>
      </c>
      <c r="F616" s="11"/>
      <c r="G616" s="12">
        <v>3339</v>
      </c>
      <c r="H616" s="12" t="s">
        <v>727</v>
      </c>
      <c r="I616" s="9">
        <v>0.5</v>
      </c>
      <c r="M616" s="9" t="s">
        <v>130</v>
      </c>
      <c r="P616" s="12" t="s">
        <v>109</v>
      </c>
    </row>
    <row r="617" spans="1:16" ht="14.25" customHeight="1">
      <c r="A617" s="21"/>
      <c r="B617" s="7"/>
      <c r="C617" s="8"/>
      <c r="E617" s="10">
        <v>0.75</v>
      </c>
      <c r="F617" s="11"/>
      <c r="H617" s="12" t="s">
        <v>736</v>
      </c>
      <c r="I617" s="9">
        <v>0.75</v>
      </c>
      <c r="M617" s="9" t="s">
        <v>130</v>
      </c>
      <c r="P617" s="12" t="s">
        <v>109</v>
      </c>
    </row>
    <row r="618" spans="1:16" ht="14.25" customHeight="1">
      <c r="A618" s="21"/>
      <c r="B618" s="7"/>
      <c r="C618" s="8"/>
      <c r="E618" s="10">
        <v>0.5</v>
      </c>
      <c r="F618" s="11"/>
      <c r="H618" s="12" t="s">
        <v>737</v>
      </c>
      <c r="I618" s="9">
        <v>0.5</v>
      </c>
      <c r="M618" s="9" t="s">
        <v>130</v>
      </c>
      <c r="P618" s="12" t="s">
        <v>109</v>
      </c>
    </row>
    <row r="619" spans="1:16" ht="14.25" customHeight="1">
      <c r="A619" s="21"/>
      <c r="B619" s="7"/>
      <c r="C619" s="8"/>
      <c r="E619" s="10">
        <v>0.25</v>
      </c>
      <c r="F619" s="11"/>
      <c r="J619" s="9">
        <v>0.25</v>
      </c>
      <c r="P619" s="12" t="s">
        <v>109</v>
      </c>
    </row>
    <row r="620" spans="1:16" ht="14.25" customHeight="1">
      <c r="A620" s="21">
        <v>6</v>
      </c>
      <c r="B620" s="7" t="s">
        <v>176</v>
      </c>
      <c r="C620" s="8">
        <v>11</v>
      </c>
      <c r="D620" s="9">
        <v>1</v>
      </c>
      <c r="E620" s="10">
        <v>1</v>
      </c>
      <c r="F620" s="11"/>
      <c r="G620" s="12">
        <v>2193</v>
      </c>
      <c r="H620" s="12" t="s">
        <v>699</v>
      </c>
      <c r="I620" s="9">
        <v>1</v>
      </c>
      <c r="P620" s="12" t="s">
        <v>135</v>
      </c>
    </row>
    <row r="621" spans="1:16" ht="14.25" customHeight="1">
      <c r="A621" s="21">
        <v>7</v>
      </c>
      <c r="B621" s="7" t="s">
        <v>379</v>
      </c>
      <c r="C621" s="8">
        <v>9</v>
      </c>
      <c r="D621" s="9">
        <v>1</v>
      </c>
      <c r="E621" s="10">
        <v>1</v>
      </c>
      <c r="F621" s="11"/>
      <c r="G621" s="12">
        <v>1925</v>
      </c>
      <c r="H621" s="12" t="s">
        <v>738</v>
      </c>
      <c r="N621" s="9" t="s">
        <v>252</v>
      </c>
      <c r="O621" s="37">
        <v>42657</v>
      </c>
      <c r="P621" s="12" t="s">
        <v>135</v>
      </c>
    </row>
    <row r="622" spans="1:16" ht="14.25" customHeight="1">
      <c r="A622" s="21"/>
      <c r="B622" s="7"/>
      <c r="C622" s="8"/>
      <c r="E622" s="10"/>
      <c r="F622" s="11"/>
      <c r="H622" s="12" t="s">
        <v>739</v>
      </c>
      <c r="I622" s="9">
        <v>1</v>
      </c>
      <c r="N622" s="9" t="s">
        <v>255</v>
      </c>
      <c r="P622" s="12" t="s">
        <v>135</v>
      </c>
    </row>
    <row r="623" spans="1:16" ht="14.25" customHeight="1">
      <c r="A623" s="278" t="s">
        <v>179</v>
      </c>
      <c r="B623" s="278"/>
      <c r="C623" s="20"/>
      <c r="D623" s="11">
        <f>SUM(D608:D621)</f>
        <v>8.75</v>
      </c>
      <c r="E623" s="11"/>
      <c r="F623" s="11"/>
      <c r="G623" s="19"/>
      <c r="H623" s="19"/>
      <c r="I623" s="11"/>
      <c r="J623" s="11"/>
      <c r="K623" s="11"/>
      <c r="L623" s="11"/>
      <c r="M623" s="11"/>
      <c r="N623" s="11"/>
      <c r="O623" s="19"/>
      <c r="P623" s="19"/>
    </row>
    <row r="624" spans="1:16" s="216" customFormat="1" ht="33.75" customHeight="1">
      <c r="A624" s="49"/>
      <c r="B624" s="49" t="s">
        <v>740</v>
      </c>
      <c r="C624" s="49"/>
      <c r="D624" s="194">
        <f>SUM(E624:F624)</f>
        <v>12.05</v>
      </c>
      <c r="E624" s="194">
        <f>SUM(E625:E644)</f>
        <v>12.05</v>
      </c>
      <c r="F624" s="194">
        <f>SUM(F625:F644)</f>
        <v>0</v>
      </c>
      <c r="G624" s="49"/>
      <c r="H624" s="49"/>
      <c r="I624" s="195"/>
      <c r="J624" s="195"/>
      <c r="K624" s="195"/>
      <c r="L624" s="195"/>
      <c r="M624" s="195"/>
      <c r="N624" s="195"/>
      <c r="O624" s="49"/>
      <c r="P624" s="49"/>
    </row>
    <row r="625" spans="1:17" ht="14.25" customHeight="1">
      <c r="A625" s="21">
        <v>1</v>
      </c>
      <c r="B625" s="7" t="s">
        <v>149</v>
      </c>
      <c r="C625" s="8">
        <v>21</v>
      </c>
      <c r="D625" s="9">
        <v>1</v>
      </c>
      <c r="E625" s="10">
        <v>1</v>
      </c>
      <c r="F625" s="11"/>
      <c r="G625" s="12">
        <v>4285</v>
      </c>
      <c r="H625" s="12" t="s">
        <v>741</v>
      </c>
      <c r="I625" s="9">
        <v>1</v>
      </c>
      <c r="L625" s="33" t="s">
        <v>475</v>
      </c>
      <c r="M625" s="12" t="s">
        <v>130</v>
      </c>
      <c r="P625" s="12" t="s">
        <v>109</v>
      </c>
      <c r="Q625" s="199" t="s">
        <v>742</v>
      </c>
    </row>
    <row r="626" spans="1:17" ht="14.25" customHeight="1">
      <c r="A626" s="21">
        <v>2</v>
      </c>
      <c r="B626" s="7" t="s">
        <v>295</v>
      </c>
      <c r="C626" s="8">
        <v>20</v>
      </c>
      <c r="D626" s="9">
        <v>0.45</v>
      </c>
      <c r="E626" s="10">
        <v>0.45</v>
      </c>
      <c r="F626" s="11"/>
      <c r="G626" s="12">
        <v>4051</v>
      </c>
      <c r="J626" s="9">
        <v>0.45</v>
      </c>
      <c r="L626" s="33"/>
      <c r="M626" s="12"/>
      <c r="P626" s="12" t="s">
        <v>109</v>
      </c>
      <c r="Q626" s="199" t="s">
        <v>743</v>
      </c>
    </row>
    <row r="627" spans="1:16" ht="14.25" customHeight="1">
      <c r="A627" s="21">
        <v>3</v>
      </c>
      <c r="B627" s="7" t="s">
        <v>161</v>
      </c>
      <c r="C627" s="8">
        <v>19</v>
      </c>
      <c r="D627" s="9">
        <v>4.35</v>
      </c>
      <c r="E627" s="10">
        <v>1</v>
      </c>
      <c r="F627" s="11"/>
      <c r="G627" s="12">
        <v>3806</v>
      </c>
      <c r="H627" s="12" t="s">
        <v>744</v>
      </c>
      <c r="I627" s="9">
        <v>1</v>
      </c>
      <c r="L627" s="33" t="s">
        <v>407</v>
      </c>
      <c r="M627" s="12" t="s">
        <v>130</v>
      </c>
      <c r="P627" s="12" t="s">
        <v>109</v>
      </c>
    </row>
    <row r="628" spans="1:16" ht="14.25" customHeight="1">
      <c r="A628" s="21"/>
      <c r="B628" s="7"/>
      <c r="C628" s="8"/>
      <c r="E628" s="10">
        <v>0.2</v>
      </c>
      <c r="F628" s="11"/>
      <c r="J628" s="9">
        <v>0.2</v>
      </c>
      <c r="L628" s="33"/>
      <c r="M628" s="12"/>
      <c r="P628" s="12" t="s">
        <v>109</v>
      </c>
    </row>
    <row r="629" spans="1:16" ht="14.25" customHeight="1">
      <c r="A629" s="21"/>
      <c r="B629" s="7"/>
      <c r="C629" s="8"/>
      <c r="E629" s="10">
        <v>1</v>
      </c>
      <c r="F629" s="11"/>
      <c r="H629" s="12" t="s">
        <v>745</v>
      </c>
      <c r="I629" s="9">
        <v>1</v>
      </c>
      <c r="L629" s="33" t="s">
        <v>407</v>
      </c>
      <c r="M629" s="12" t="s">
        <v>130</v>
      </c>
      <c r="P629" s="12" t="s">
        <v>109</v>
      </c>
    </row>
    <row r="630" spans="1:16" ht="14.25" customHeight="1">
      <c r="A630" s="21"/>
      <c r="B630" s="7"/>
      <c r="C630" s="8"/>
      <c r="E630" s="10">
        <v>0.2</v>
      </c>
      <c r="F630" s="11"/>
      <c r="J630" s="9">
        <v>0.2</v>
      </c>
      <c r="L630" s="33"/>
      <c r="M630" s="12"/>
      <c r="P630" s="12" t="s">
        <v>109</v>
      </c>
    </row>
    <row r="631" spans="1:16" ht="14.25" customHeight="1">
      <c r="A631" s="21"/>
      <c r="B631" s="7"/>
      <c r="C631" s="8"/>
      <c r="E631" s="10">
        <v>1</v>
      </c>
      <c r="F631" s="11"/>
      <c r="H631" s="12" t="s">
        <v>746</v>
      </c>
      <c r="I631" s="9">
        <v>1</v>
      </c>
      <c r="L631" s="33" t="s">
        <v>407</v>
      </c>
      <c r="M631" s="12" t="s">
        <v>130</v>
      </c>
      <c r="P631" s="12" t="s">
        <v>109</v>
      </c>
    </row>
    <row r="632" spans="1:16" ht="14.25" customHeight="1">
      <c r="A632" s="21"/>
      <c r="B632" s="7"/>
      <c r="C632" s="8"/>
      <c r="E632" s="10">
        <v>0.2</v>
      </c>
      <c r="F632" s="11"/>
      <c r="J632" s="9">
        <v>0.2</v>
      </c>
      <c r="L632" s="33"/>
      <c r="M632" s="12"/>
      <c r="P632" s="12" t="s">
        <v>109</v>
      </c>
    </row>
    <row r="633" spans="1:16" ht="14.25" customHeight="1">
      <c r="A633" s="21"/>
      <c r="B633" s="7"/>
      <c r="C633" s="8"/>
      <c r="E633" s="10">
        <v>0.25</v>
      </c>
      <c r="F633" s="11"/>
      <c r="J633" s="9">
        <v>0.25</v>
      </c>
      <c r="L633" s="33"/>
      <c r="M633" s="12"/>
      <c r="P633" s="12" t="s">
        <v>109</v>
      </c>
    </row>
    <row r="634" spans="1:16" ht="14.25" customHeight="1">
      <c r="A634" s="21"/>
      <c r="B634" s="7"/>
      <c r="C634" s="8"/>
      <c r="E634" s="10">
        <v>0.25</v>
      </c>
      <c r="F634" s="11"/>
      <c r="J634" s="9">
        <v>0.25</v>
      </c>
      <c r="L634" s="33"/>
      <c r="M634" s="12"/>
      <c r="P634" s="12" t="s">
        <v>109</v>
      </c>
    </row>
    <row r="635" spans="1:16" ht="14.25" customHeight="1">
      <c r="A635" s="21"/>
      <c r="B635" s="7"/>
      <c r="C635" s="8"/>
      <c r="E635" s="10">
        <v>0.25</v>
      </c>
      <c r="F635" s="11"/>
      <c r="J635" s="9">
        <v>0.25</v>
      </c>
      <c r="L635" s="33"/>
      <c r="M635" s="12"/>
      <c r="P635" s="12" t="s">
        <v>109</v>
      </c>
    </row>
    <row r="636" spans="1:16" ht="14.25" customHeight="1">
      <c r="A636" s="21">
        <v>4</v>
      </c>
      <c r="B636" s="7" t="s">
        <v>172</v>
      </c>
      <c r="C636" s="8">
        <v>17</v>
      </c>
      <c r="D636" s="9">
        <v>3.25</v>
      </c>
      <c r="E636" s="10">
        <v>1</v>
      </c>
      <c r="F636" s="11"/>
      <c r="G636" s="12">
        <v>3339</v>
      </c>
      <c r="H636" s="12" t="s">
        <v>747</v>
      </c>
      <c r="I636" s="9">
        <v>1</v>
      </c>
      <c r="M636" s="12" t="s">
        <v>130</v>
      </c>
      <c r="P636" s="12" t="s">
        <v>109</v>
      </c>
    </row>
    <row r="637" spans="1:16" ht="14.25" customHeight="1">
      <c r="A637" s="21"/>
      <c r="B637" s="7"/>
      <c r="C637" s="8"/>
      <c r="E637" s="10">
        <v>1</v>
      </c>
      <c r="F637" s="11"/>
      <c r="H637" s="12" t="s">
        <v>748</v>
      </c>
      <c r="I637" s="9">
        <v>1</v>
      </c>
      <c r="M637" s="12" t="s">
        <v>130</v>
      </c>
      <c r="P637" s="12" t="s">
        <v>109</v>
      </c>
    </row>
    <row r="638" spans="1:16" ht="14.25" customHeight="1">
      <c r="A638" s="21"/>
      <c r="B638" s="7"/>
      <c r="C638" s="8"/>
      <c r="E638" s="10">
        <v>1</v>
      </c>
      <c r="F638" s="11"/>
      <c r="H638" s="12" t="s">
        <v>749</v>
      </c>
      <c r="I638" s="9">
        <v>1</v>
      </c>
      <c r="M638" s="12" t="s">
        <v>130</v>
      </c>
      <c r="P638" s="12" t="s">
        <v>109</v>
      </c>
    </row>
    <row r="639" spans="1:16" ht="14.25" customHeight="1">
      <c r="A639" s="21"/>
      <c r="B639" s="7"/>
      <c r="C639" s="8"/>
      <c r="E639" s="10">
        <v>0.25</v>
      </c>
      <c r="F639" s="11"/>
      <c r="J639" s="9">
        <v>0.25</v>
      </c>
      <c r="M639" s="12"/>
      <c r="P639" s="12" t="s">
        <v>109</v>
      </c>
    </row>
    <row r="640" spans="1:16" ht="14.25" customHeight="1">
      <c r="A640" s="21">
        <v>5</v>
      </c>
      <c r="B640" s="51" t="s">
        <v>174</v>
      </c>
      <c r="C640" s="42">
        <v>16</v>
      </c>
      <c r="D640" s="9">
        <v>1</v>
      </c>
      <c r="E640" s="10">
        <v>0.5</v>
      </c>
      <c r="F640" s="11"/>
      <c r="G640" s="12">
        <v>3105</v>
      </c>
      <c r="H640" s="12" t="s">
        <v>750</v>
      </c>
      <c r="I640" s="9">
        <v>0.5</v>
      </c>
      <c r="M640" s="12" t="s">
        <v>130</v>
      </c>
      <c r="P640" s="12" t="s">
        <v>109</v>
      </c>
    </row>
    <row r="641" spans="1:16" ht="14.25" customHeight="1">
      <c r="A641" s="21"/>
      <c r="B641" s="51"/>
      <c r="E641" s="10">
        <v>0.25</v>
      </c>
      <c r="F641" s="11"/>
      <c r="J641" s="9">
        <v>0.25</v>
      </c>
      <c r="M641" s="12"/>
      <c r="P641" s="12" t="s">
        <v>109</v>
      </c>
    </row>
    <row r="642" spans="1:16" ht="14.25" customHeight="1">
      <c r="A642" s="21"/>
      <c r="B642" s="51"/>
      <c r="E642" s="10">
        <v>0.25</v>
      </c>
      <c r="F642" s="11"/>
      <c r="J642" s="9">
        <v>0.25</v>
      </c>
      <c r="M642" s="12"/>
      <c r="P642" s="12" t="s">
        <v>109</v>
      </c>
    </row>
    <row r="643" spans="1:16" ht="14.25" customHeight="1">
      <c r="A643" s="21">
        <v>6</v>
      </c>
      <c r="B643" s="7" t="s">
        <v>176</v>
      </c>
      <c r="C643" s="8">
        <v>11</v>
      </c>
      <c r="D643" s="9">
        <v>1</v>
      </c>
      <c r="E643" s="10">
        <v>1</v>
      </c>
      <c r="F643" s="11"/>
      <c r="G643" s="12">
        <v>2193</v>
      </c>
      <c r="H643" s="12" t="s">
        <v>751</v>
      </c>
      <c r="I643" s="9">
        <v>1</v>
      </c>
      <c r="P643" s="12" t="s">
        <v>135</v>
      </c>
    </row>
    <row r="644" spans="1:16" ht="14.25" customHeight="1">
      <c r="A644" s="21">
        <v>7</v>
      </c>
      <c r="B644" s="7" t="s">
        <v>133</v>
      </c>
      <c r="C644" s="8">
        <v>10</v>
      </c>
      <c r="D644" s="9">
        <v>1</v>
      </c>
      <c r="E644" s="10">
        <v>1</v>
      </c>
      <c r="F644" s="11"/>
      <c r="G644" s="12">
        <v>2026</v>
      </c>
      <c r="H644" s="12" t="s">
        <v>753</v>
      </c>
      <c r="I644" s="9">
        <v>1</v>
      </c>
      <c r="P644" s="12" t="s">
        <v>135</v>
      </c>
    </row>
    <row r="645" spans="1:6" ht="14.25" customHeight="1">
      <c r="A645" s="273" t="s">
        <v>147</v>
      </c>
      <c r="B645" s="273"/>
      <c r="C645" s="20"/>
      <c r="D645" s="11">
        <f>SUM(D625:D644)</f>
        <v>12.05</v>
      </c>
      <c r="E645" s="11"/>
      <c r="F645" s="11"/>
    </row>
    <row r="646" spans="1:16" s="216" customFormat="1" ht="28.5" customHeight="1">
      <c r="A646" s="49"/>
      <c r="B646" s="49" t="s">
        <v>754</v>
      </c>
      <c r="C646" s="49"/>
      <c r="D646" s="194">
        <f>SUM(E646:F646)</f>
        <v>24.1</v>
      </c>
      <c r="E646" s="194">
        <f>SUM(E647:E682)</f>
        <v>22.35</v>
      </c>
      <c r="F646" s="194">
        <f>SUM(F647:F682)</f>
        <v>1.75</v>
      </c>
      <c r="G646" s="49"/>
      <c r="H646" s="49"/>
      <c r="I646" s="195"/>
      <c r="J646" s="195"/>
      <c r="K646" s="195"/>
      <c r="L646" s="195"/>
      <c r="M646" s="195"/>
      <c r="N646" s="195"/>
      <c r="O646" s="49"/>
      <c r="P646" s="49"/>
    </row>
    <row r="647" spans="1:17" ht="14.25" customHeight="1">
      <c r="A647" s="21">
        <v>1</v>
      </c>
      <c r="B647" s="7" t="s">
        <v>149</v>
      </c>
      <c r="C647" s="8">
        <v>21</v>
      </c>
      <c r="D647" s="9">
        <v>1</v>
      </c>
      <c r="E647" s="10">
        <v>1</v>
      </c>
      <c r="F647" s="11"/>
      <c r="G647" s="12">
        <v>4285</v>
      </c>
      <c r="H647" s="12" t="s">
        <v>755</v>
      </c>
      <c r="I647" s="9">
        <v>1</v>
      </c>
      <c r="L647" s="12" t="s">
        <v>475</v>
      </c>
      <c r="M647" s="12" t="s">
        <v>130</v>
      </c>
      <c r="P647" s="12" t="s">
        <v>109</v>
      </c>
      <c r="Q647" s="199" t="s">
        <v>767</v>
      </c>
    </row>
    <row r="648" spans="1:17" ht="14.25" customHeight="1">
      <c r="A648" s="21">
        <v>2</v>
      </c>
      <c r="B648" s="7" t="s">
        <v>295</v>
      </c>
      <c r="C648" s="8">
        <v>20</v>
      </c>
      <c r="D648" s="9">
        <v>0.2</v>
      </c>
      <c r="E648" s="10">
        <v>0.2</v>
      </c>
      <c r="F648" s="11"/>
      <c r="G648" s="12">
        <v>4051</v>
      </c>
      <c r="J648" s="9">
        <v>0.2</v>
      </c>
      <c r="L648" s="12"/>
      <c r="M648" s="12"/>
      <c r="P648" s="12" t="s">
        <v>109</v>
      </c>
      <c r="Q648" s="199" t="s">
        <v>768</v>
      </c>
    </row>
    <row r="649" spans="1:17" ht="14.25" customHeight="1">
      <c r="A649" s="21">
        <v>3</v>
      </c>
      <c r="B649" s="7" t="s">
        <v>462</v>
      </c>
      <c r="C649" s="8">
        <v>20</v>
      </c>
      <c r="D649" s="9">
        <v>0.5</v>
      </c>
      <c r="E649" s="10">
        <v>0.5</v>
      </c>
      <c r="F649" s="11"/>
      <c r="G649" s="12">
        <v>4051</v>
      </c>
      <c r="H649" s="12" t="s">
        <v>769</v>
      </c>
      <c r="I649" s="9">
        <v>0.5</v>
      </c>
      <c r="L649" s="12" t="s">
        <v>770</v>
      </c>
      <c r="M649" s="12" t="s">
        <v>130</v>
      </c>
      <c r="P649" s="12" t="s">
        <v>109</v>
      </c>
      <c r="Q649" s="199" t="s">
        <v>771</v>
      </c>
    </row>
    <row r="650" spans="1:17" ht="14.25" customHeight="1">
      <c r="A650" s="21">
        <v>4</v>
      </c>
      <c r="B650" s="7" t="s">
        <v>157</v>
      </c>
      <c r="C650" s="34">
        <v>19</v>
      </c>
      <c r="D650" s="9">
        <v>1</v>
      </c>
      <c r="E650" s="10">
        <v>1</v>
      </c>
      <c r="F650" s="11"/>
      <c r="G650" s="12">
        <v>3806</v>
      </c>
      <c r="H650" s="12" t="s">
        <v>772</v>
      </c>
      <c r="I650" s="9">
        <v>1</v>
      </c>
      <c r="L650" s="9" t="s">
        <v>732</v>
      </c>
      <c r="M650" s="9" t="s">
        <v>130</v>
      </c>
      <c r="P650" s="12" t="s">
        <v>109</v>
      </c>
      <c r="Q650" s="200" t="s">
        <v>773</v>
      </c>
    </row>
    <row r="651" spans="1:17" ht="14.25" customHeight="1">
      <c r="A651" s="21">
        <v>5</v>
      </c>
      <c r="B651" s="7" t="s">
        <v>161</v>
      </c>
      <c r="C651" s="8">
        <v>19</v>
      </c>
      <c r="D651" s="9">
        <v>9.65</v>
      </c>
      <c r="E651" s="10">
        <v>1</v>
      </c>
      <c r="F651" s="11"/>
      <c r="G651" s="12">
        <v>3806</v>
      </c>
      <c r="H651" s="12" t="s">
        <v>774</v>
      </c>
      <c r="I651" s="9">
        <v>1</v>
      </c>
      <c r="L651" s="12" t="s">
        <v>407</v>
      </c>
      <c r="M651" s="12" t="s">
        <v>130</v>
      </c>
      <c r="P651" s="12" t="s">
        <v>109</v>
      </c>
      <c r="Q651" s="199"/>
    </row>
    <row r="652" spans="1:17" ht="14.25" customHeight="1">
      <c r="A652" s="21"/>
      <c r="B652" s="7"/>
      <c r="C652" s="8"/>
      <c r="E652" s="10">
        <v>0.2</v>
      </c>
      <c r="F652" s="11"/>
      <c r="J652" s="9">
        <v>0.2</v>
      </c>
      <c r="L652" s="12"/>
      <c r="M652" s="12"/>
      <c r="P652" s="12" t="s">
        <v>109</v>
      </c>
      <c r="Q652" s="199"/>
    </row>
    <row r="653" spans="1:17" ht="14.25" customHeight="1">
      <c r="A653" s="21"/>
      <c r="B653" s="7"/>
      <c r="C653" s="8"/>
      <c r="E653" s="10">
        <v>1</v>
      </c>
      <c r="F653" s="11"/>
      <c r="H653" s="12" t="s">
        <v>775</v>
      </c>
      <c r="I653" s="9">
        <v>1</v>
      </c>
      <c r="L653" s="12" t="s">
        <v>407</v>
      </c>
      <c r="M653" s="12" t="s">
        <v>130</v>
      </c>
      <c r="P653" s="12" t="s">
        <v>109</v>
      </c>
      <c r="Q653" s="199"/>
    </row>
    <row r="654" spans="1:17" ht="14.25" customHeight="1">
      <c r="A654" s="21"/>
      <c r="B654" s="7"/>
      <c r="C654" s="8"/>
      <c r="E654" s="10">
        <v>0.2</v>
      </c>
      <c r="F654" s="11"/>
      <c r="J654" s="9">
        <v>0.2</v>
      </c>
      <c r="L654" s="12"/>
      <c r="M654" s="12"/>
      <c r="P654" s="12" t="s">
        <v>109</v>
      </c>
      <c r="Q654" s="199"/>
    </row>
    <row r="655" spans="1:17" ht="14.25" customHeight="1">
      <c r="A655" s="21"/>
      <c r="B655" s="7"/>
      <c r="C655" s="8"/>
      <c r="E655" s="10">
        <v>1</v>
      </c>
      <c r="F655" s="11"/>
      <c r="H655" s="12" t="s">
        <v>776</v>
      </c>
      <c r="I655" s="9">
        <v>1</v>
      </c>
      <c r="L655" s="12" t="s">
        <v>407</v>
      </c>
      <c r="M655" s="12" t="s">
        <v>130</v>
      </c>
      <c r="P655" s="12" t="s">
        <v>109</v>
      </c>
      <c r="Q655" s="199"/>
    </row>
    <row r="656" spans="1:17" ht="14.25" customHeight="1">
      <c r="A656" s="21"/>
      <c r="B656" s="7"/>
      <c r="C656" s="8"/>
      <c r="E656" s="10">
        <v>1</v>
      </c>
      <c r="F656" s="11"/>
      <c r="H656" s="12" t="s">
        <v>777</v>
      </c>
      <c r="I656" s="9">
        <v>1</v>
      </c>
      <c r="L656" s="12" t="s">
        <v>407</v>
      </c>
      <c r="M656" s="12" t="s">
        <v>130</v>
      </c>
      <c r="P656" s="12" t="s">
        <v>109</v>
      </c>
      <c r="Q656" s="199"/>
    </row>
    <row r="657" spans="1:17" ht="14.25" customHeight="1">
      <c r="A657" s="21"/>
      <c r="B657" s="7"/>
      <c r="C657" s="8"/>
      <c r="E657" s="10">
        <v>1</v>
      </c>
      <c r="F657" s="11"/>
      <c r="H657" s="12" t="s">
        <v>778</v>
      </c>
      <c r="I657" s="9">
        <v>1</v>
      </c>
      <c r="L657" s="12" t="s">
        <v>678</v>
      </c>
      <c r="M657" s="12" t="s">
        <v>130</v>
      </c>
      <c r="P657" s="12" t="s">
        <v>109</v>
      </c>
      <c r="Q657" s="199"/>
    </row>
    <row r="658" spans="1:17" ht="14.25" customHeight="1">
      <c r="A658" s="21"/>
      <c r="B658" s="7"/>
      <c r="C658" s="8"/>
      <c r="E658" s="10">
        <v>1</v>
      </c>
      <c r="F658" s="11"/>
      <c r="H658" s="12" t="s">
        <v>779</v>
      </c>
      <c r="I658" s="9">
        <v>1</v>
      </c>
      <c r="L658" s="12" t="s">
        <v>407</v>
      </c>
      <c r="M658" s="12" t="s">
        <v>130</v>
      </c>
      <c r="P658" s="12" t="s">
        <v>109</v>
      </c>
      <c r="Q658" s="199"/>
    </row>
    <row r="659" spans="1:17" ht="14.25" customHeight="1">
      <c r="A659" s="21"/>
      <c r="B659" s="7"/>
      <c r="C659" s="8"/>
      <c r="E659" s="10">
        <v>1</v>
      </c>
      <c r="F659" s="11"/>
      <c r="H659" s="12" t="s">
        <v>780</v>
      </c>
      <c r="I659" s="9">
        <v>1</v>
      </c>
      <c r="L659" s="12" t="s">
        <v>407</v>
      </c>
      <c r="M659" s="12" t="s">
        <v>130</v>
      </c>
      <c r="P659" s="12" t="s">
        <v>109</v>
      </c>
      <c r="Q659" s="199"/>
    </row>
    <row r="660" spans="1:17" ht="14.25" customHeight="1">
      <c r="A660" s="21"/>
      <c r="B660" s="7"/>
      <c r="C660" s="8"/>
      <c r="E660" s="10">
        <v>1</v>
      </c>
      <c r="F660" s="11"/>
      <c r="H660" s="12" t="s">
        <v>781</v>
      </c>
      <c r="I660" s="9">
        <v>1</v>
      </c>
      <c r="L660" s="12" t="s">
        <v>407</v>
      </c>
      <c r="M660" s="12" t="s">
        <v>130</v>
      </c>
      <c r="P660" s="12" t="s">
        <v>109</v>
      </c>
      <c r="Q660" s="199"/>
    </row>
    <row r="661" spans="1:17" ht="14.25" customHeight="1">
      <c r="A661" s="21"/>
      <c r="B661" s="7"/>
      <c r="C661" s="8"/>
      <c r="E661" s="10">
        <v>1</v>
      </c>
      <c r="F661" s="11"/>
      <c r="H661" s="12" t="s">
        <v>782</v>
      </c>
      <c r="I661" s="9">
        <v>1</v>
      </c>
      <c r="L661" s="12" t="s">
        <v>407</v>
      </c>
      <c r="M661" s="12" t="s">
        <v>130</v>
      </c>
      <c r="P661" s="12" t="s">
        <v>109</v>
      </c>
      <c r="Q661" s="199"/>
    </row>
    <row r="662" spans="1:17" ht="14.25" customHeight="1">
      <c r="A662" s="21"/>
      <c r="B662" s="7"/>
      <c r="C662" s="8"/>
      <c r="E662" s="10">
        <v>0.25</v>
      </c>
      <c r="F662" s="11"/>
      <c r="J662" s="9">
        <v>0.25</v>
      </c>
      <c r="L662" s="12"/>
      <c r="M662" s="12"/>
      <c r="P662" s="12" t="s">
        <v>109</v>
      </c>
      <c r="Q662" s="199"/>
    </row>
    <row r="663" spans="1:17" ht="14.25" customHeight="1">
      <c r="A663" s="21">
        <v>6</v>
      </c>
      <c r="B663" s="7" t="s">
        <v>208</v>
      </c>
      <c r="C663" s="8">
        <v>19</v>
      </c>
      <c r="D663" s="9">
        <v>0.25</v>
      </c>
      <c r="E663" s="10">
        <v>0.25</v>
      </c>
      <c r="F663" s="11"/>
      <c r="G663" s="12">
        <v>3806</v>
      </c>
      <c r="J663" s="9">
        <v>0.25</v>
      </c>
      <c r="L663" s="12"/>
      <c r="M663" s="12"/>
      <c r="P663" s="12" t="s">
        <v>109</v>
      </c>
      <c r="Q663" s="199" t="s">
        <v>783</v>
      </c>
    </row>
    <row r="664" spans="1:16" ht="14.25" customHeight="1">
      <c r="A664" s="21">
        <v>7</v>
      </c>
      <c r="B664" s="7" t="s">
        <v>172</v>
      </c>
      <c r="C664" s="8">
        <v>17</v>
      </c>
      <c r="D664" s="9">
        <v>5.75</v>
      </c>
      <c r="E664" s="10">
        <v>1</v>
      </c>
      <c r="F664" s="11"/>
      <c r="G664" s="12">
        <v>3339</v>
      </c>
      <c r="H664" s="12" t="s">
        <v>784</v>
      </c>
      <c r="I664" s="9">
        <v>1</v>
      </c>
      <c r="M664" s="12" t="s">
        <v>130</v>
      </c>
      <c r="P664" s="12" t="s">
        <v>109</v>
      </c>
    </row>
    <row r="665" spans="1:16" ht="14.25" customHeight="1">
      <c r="A665" s="21"/>
      <c r="B665" s="7"/>
      <c r="C665" s="8"/>
      <c r="E665" s="10">
        <v>1</v>
      </c>
      <c r="F665" s="11"/>
      <c r="H665" s="12" t="s">
        <v>810</v>
      </c>
      <c r="I665" s="9">
        <v>1</v>
      </c>
      <c r="M665" s="12" t="s">
        <v>130</v>
      </c>
      <c r="P665" s="12" t="s">
        <v>109</v>
      </c>
    </row>
    <row r="666" spans="1:16" ht="14.25" customHeight="1">
      <c r="A666" s="21"/>
      <c r="B666" s="7"/>
      <c r="C666" s="8"/>
      <c r="E666" s="10">
        <v>0.75</v>
      </c>
      <c r="F666" s="11"/>
      <c r="H666" s="12" t="s">
        <v>811</v>
      </c>
      <c r="I666" s="9">
        <v>0.75</v>
      </c>
      <c r="M666" s="12" t="s">
        <v>130</v>
      </c>
      <c r="P666" s="12" t="s">
        <v>109</v>
      </c>
    </row>
    <row r="667" spans="1:16" ht="14.25" customHeight="1">
      <c r="A667" s="21"/>
      <c r="B667" s="7"/>
      <c r="C667" s="8"/>
      <c r="E667" s="10">
        <v>1</v>
      </c>
      <c r="F667" s="11"/>
      <c r="H667" s="12" t="s">
        <v>812</v>
      </c>
      <c r="I667" s="9">
        <v>1</v>
      </c>
      <c r="M667" s="12" t="s">
        <v>130</v>
      </c>
      <c r="P667" s="12" t="s">
        <v>109</v>
      </c>
    </row>
    <row r="668" spans="1:16" ht="14.25" customHeight="1">
      <c r="A668" s="21"/>
      <c r="B668" s="7"/>
      <c r="C668" s="8"/>
      <c r="E668" s="10">
        <v>1</v>
      </c>
      <c r="F668" s="11"/>
      <c r="H668" s="12" t="s">
        <v>813</v>
      </c>
      <c r="I668" s="9">
        <v>1</v>
      </c>
      <c r="M668" s="12" t="s">
        <v>130</v>
      </c>
      <c r="P668" s="12" t="s">
        <v>109</v>
      </c>
    </row>
    <row r="669" spans="1:16" ht="14.25" customHeight="1">
      <c r="A669" s="21"/>
      <c r="B669" s="7"/>
      <c r="C669" s="8"/>
      <c r="E669" s="10"/>
      <c r="F669" s="11"/>
      <c r="H669" s="12" t="s">
        <v>814</v>
      </c>
      <c r="M669" s="12" t="s">
        <v>130</v>
      </c>
      <c r="N669" s="9" t="s">
        <v>815</v>
      </c>
      <c r="P669" s="12" t="s">
        <v>109</v>
      </c>
    </row>
    <row r="670" spans="1:16" ht="14.25" customHeight="1">
      <c r="A670" s="21"/>
      <c r="B670" s="7"/>
      <c r="C670" s="8"/>
      <c r="E670" s="10">
        <v>0.25</v>
      </c>
      <c r="F670" s="11"/>
      <c r="J670" s="9">
        <v>0.25</v>
      </c>
      <c r="M670" s="12"/>
      <c r="P670" s="12" t="s">
        <v>109</v>
      </c>
    </row>
    <row r="671" spans="1:16" ht="14.25" customHeight="1">
      <c r="A671" s="21"/>
      <c r="B671" s="7"/>
      <c r="C671" s="8"/>
      <c r="E671" s="10">
        <v>0.25</v>
      </c>
      <c r="F671" s="11"/>
      <c r="J671" s="9">
        <v>0.25</v>
      </c>
      <c r="M671" s="12"/>
      <c r="P671" s="12" t="s">
        <v>109</v>
      </c>
    </row>
    <row r="672" spans="1:16" ht="14.25" customHeight="1">
      <c r="A672" s="21"/>
      <c r="B672" s="7"/>
      <c r="C672" s="8"/>
      <c r="E672" s="10">
        <v>0.25</v>
      </c>
      <c r="F672" s="11"/>
      <c r="J672" s="9">
        <v>0.25</v>
      </c>
      <c r="M672" s="12"/>
      <c r="P672" s="12" t="s">
        <v>109</v>
      </c>
    </row>
    <row r="673" spans="1:13" ht="14.25" customHeight="1">
      <c r="A673" s="21"/>
      <c r="B673" s="7"/>
      <c r="C673" s="8"/>
      <c r="E673" s="10">
        <v>0.25</v>
      </c>
      <c r="F673" s="11"/>
      <c r="J673" s="9">
        <v>0.25</v>
      </c>
      <c r="M673" s="12"/>
    </row>
    <row r="674" spans="1:66" s="197" customFormat="1" ht="14.25" customHeight="1">
      <c r="A674" s="25">
        <v>8</v>
      </c>
      <c r="B674" s="14" t="s">
        <v>449</v>
      </c>
      <c r="C674" s="15">
        <v>20</v>
      </c>
      <c r="D674" s="16">
        <v>0.25</v>
      </c>
      <c r="E674" s="17"/>
      <c r="F674" s="17">
        <v>0.25</v>
      </c>
      <c r="G674" s="18">
        <v>4051</v>
      </c>
      <c r="H674" s="18"/>
      <c r="I674" s="16"/>
      <c r="J674" s="16"/>
      <c r="K674" s="16">
        <v>0.25</v>
      </c>
      <c r="L674" s="16"/>
      <c r="M674" s="16"/>
      <c r="N674" s="16"/>
      <c r="O674" s="18"/>
      <c r="P674" s="1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  <c r="BD674" s="38"/>
      <c r="BE674" s="38"/>
      <c r="BF674" s="38"/>
      <c r="BG674" s="38"/>
      <c r="BH674" s="38"/>
      <c r="BI674" s="38"/>
      <c r="BJ674" s="38"/>
      <c r="BK674" s="38"/>
      <c r="BL674" s="38"/>
      <c r="BM674" s="38"/>
      <c r="BN674" s="38"/>
    </row>
    <row r="675" spans="1:66" s="197" customFormat="1" ht="14.25" customHeight="1">
      <c r="A675" s="25">
        <v>9</v>
      </c>
      <c r="B675" s="14" t="s">
        <v>607</v>
      </c>
      <c r="C675" s="15">
        <v>19</v>
      </c>
      <c r="D675" s="16">
        <v>0.25</v>
      </c>
      <c r="E675" s="17"/>
      <c r="F675" s="17">
        <v>0.25</v>
      </c>
      <c r="G675" s="18">
        <v>3806</v>
      </c>
      <c r="H675" s="18"/>
      <c r="I675" s="16"/>
      <c r="J675" s="16"/>
      <c r="K675" s="16">
        <v>0.25</v>
      </c>
      <c r="L675" s="16"/>
      <c r="M675" s="16"/>
      <c r="N675" s="16"/>
      <c r="O675" s="18"/>
      <c r="P675" s="1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  <c r="BD675" s="38"/>
      <c r="BE675" s="38"/>
      <c r="BF675" s="38"/>
      <c r="BG675" s="38"/>
      <c r="BH675" s="38"/>
      <c r="BI675" s="38"/>
      <c r="BJ675" s="38"/>
      <c r="BK675" s="38"/>
      <c r="BL675" s="38"/>
      <c r="BM675" s="38"/>
      <c r="BN675" s="38"/>
    </row>
    <row r="676" spans="1:66" s="197" customFormat="1" ht="14.25" customHeight="1">
      <c r="A676" s="25">
        <v>10</v>
      </c>
      <c r="B676" s="14" t="s">
        <v>452</v>
      </c>
      <c r="C676" s="15">
        <v>17</v>
      </c>
      <c r="D676" s="16">
        <v>1.25</v>
      </c>
      <c r="E676" s="17"/>
      <c r="F676" s="17">
        <v>0.5</v>
      </c>
      <c r="G676" s="18">
        <v>3339</v>
      </c>
      <c r="H676" s="18"/>
      <c r="I676" s="16"/>
      <c r="J676" s="16"/>
      <c r="K676" s="16">
        <v>0.5</v>
      </c>
      <c r="L676" s="16"/>
      <c r="M676" s="16"/>
      <c r="N676" s="16"/>
      <c r="O676" s="18"/>
      <c r="P676" s="1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  <c r="BD676" s="38"/>
      <c r="BE676" s="38"/>
      <c r="BF676" s="38"/>
      <c r="BG676" s="38"/>
      <c r="BH676" s="38"/>
      <c r="BI676" s="38"/>
      <c r="BJ676" s="38"/>
      <c r="BK676" s="38"/>
      <c r="BL676" s="38"/>
      <c r="BM676" s="38"/>
      <c r="BN676" s="38"/>
    </row>
    <row r="677" spans="1:66" s="197" customFormat="1" ht="14.25" customHeight="1">
      <c r="A677" s="25"/>
      <c r="B677" s="14"/>
      <c r="C677" s="15"/>
      <c r="D677" s="16"/>
      <c r="E677" s="17"/>
      <c r="F677" s="17">
        <v>0.5</v>
      </c>
      <c r="G677" s="18"/>
      <c r="H677" s="18" t="s">
        <v>566</v>
      </c>
      <c r="I677" s="16">
        <v>0.5</v>
      </c>
      <c r="J677" s="16"/>
      <c r="K677" s="16"/>
      <c r="L677" s="16"/>
      <c r="M677" s="16" t="s">
        <v>130</v>
      </c>
      <c r="N677" s="16"/>
      <c r="O677" s="18"/>
      <c r="P677" s="1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  <c r="BD677" s="38"/>
      <c r="BE677" s="38"/>
      <c r="BF677" s="38"/>
      <c r="BG677" s="38"/>
      <c r="BH677" s="38"/>
      <c r="BI677" s="38"/>
      <c r="BJ677" s="38"/>
      <c r="BK677" s="38"/>
      <c r="BL677" s="38"/>
      <c r="BM677" s="38"/>
      <c r="BN677" s="38"/>
    </row>
    <row r="678" spans="1:66" s="197" customFormat="1" ht="14.25" customHeight="1">
      <c r="A678" s="25"/>
      <c r="B678" s="14"/>
      <c r="C678" s="15"/>
      <c r="D678" s="16"/>
      <c r="E678" s="17"/>
      <c r="F678" s="17">
        <v>0.25</v>
      </c>
      <c r="G678" s="18"/>
      <c r="H678" s="18"/>
      <c r="I678" s="16"/>
      <c r="J678" s="16"/>
      <c r="K678" s="16">
        <v>0.25</v>
      </c>
      <c r="L678" s="16"/>
      <c r="M678" s="16"/>
      <c r="N678" s="16"/>
      <c r="O678" s="18"/>
      <c r="P678" s="1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  <c r="BD678" s="38"/>
      <c r="BE678" s="38"/>
      <c r="BF678" s="38"/>
      <c r="BG678" s="38"/>
      <c r="BH678" s="38"/>
      <c r="BI678" s="38"/>
      <c r="BJ678" s="38"/>
      <c r="BK678" s="38"/>
      <c r="BL678" s="38"/>
      <c r="BM678" s="38"/>
      <c r="BN678" s="38"/>
    </row>
    <row r="679" spans="1:16" ht="14.25" customHeight="1">
      <c r="A679" s="21">
        <v>11</v>
      </c>
      <c r="B679" s="7" t="s">
        <v>176</v>
      </c>
      <c r="C679" s="8">
        <v>11</v>
      </c>
      <c r="D679" s="9">
        <v>1</v>
      </c>
      <c r="E679" s="10">
        <v>1</v>
      </c>
      <c r="F679" s="11"/>
      <c r="G679" s="12">
        <v>2193</v>
      </c>
      <c r="H679" s="12" t="s">
        <v>816</v>
      </c>
      <c r="I679" s="9">
        <v>1</v>
      </c>
      <c r="P679" s="12" t="s">
        <v>135</v>
      </c>
    </row>
    <row r="680" spans="1:16" ht="14.25" customHeight="1">
      <c r="A680" s="21">
        <v>12</v>
      </c>
      <c r="B680" s="7" t="s">
        <v>133</v>
      </c>
      <c r="C680" s="8">
        <v>10</v>
      </c>
      <c r="D680" s="9">
        <v>2</v>
      </c>
      <c r="E680" s="10">
        <v>1</v>
      </c>
      <c r="F680" s="11"/>
      <c r="G680" s="12">
        <v>2026</v>
      </c>
      <c r="H680" s="12" t="s">
        <v>817</v>
      </c>
      <c r="J680" s="9">
        <v>1</v>
      </c>
      <c r="N680" s="9" t="s">
        <v>252</v>
      </c>
      <c r="O680" s="37">
        <v>42914</v>
      </c>
      <c r="P680" s="12" t="s">
        <v>135</v>
      </c>
    </row>
    <row r="681" spans="1:16" ht="14.25" customHeight="1">
      <c r="A681" s="21"/>
      <c r="B681" s="7"/>
      <c r="C681" s="8"/>
      <c r="E681" s="10">
        <v>1</v>
      </c>
      <c r="F681" s="11"/>
      <c r="H681" s="12" t="s">
        <v>818</v>
      </c>
      <c r="I681" s="9">
        <v>1</v>
      </c>
      <c r="P681" s="12" t="s">
        <v>135</v>
      </c>
    </row>
    <row r="682" spans="1:16" ht="14.25" customHeight="1">
      <c r="A682" s="21">
        <v>13</v>
      </c>
      <c r="B682" s="7" t="s">
        <v>379</v>
      </c>
      <c r="C682" s="8">
        <v>9</v>
      </c>
      <c r="D682" s="9">
        <v>1</v>
      </c>
      <c r="E682" s="10">
        <v>1</v>
      </c>
      <c r="F682" s="11"/>
      <c r="G682" s="12">
        <v>1925</v>
      </c>
      <c r="H682" s="12" t="s">
        <v>819</v>
      </c>
      <c r="J682" s="9">
        <v>1</v>
      </c>
      <c r="N682" s="9" t="s">
        <v>252</v>
      </c>
      <c r="O682" s="37">
        <v>43347</v>
      </c>
      <c r="P682" s="12" t="s">
        <v>135</v>
      </c>
    </row>
    <row r="683" spans="1:6" ht="14.25" customHeight="1">
      <c r="A683" s="273" t="s">
        <v>147</v>
      </c>
      <c r="B683" s="273"/>
      <c r="C683" s="20"/>
      <c r="D683" s="11">
        <f>SUM(D647:D682)</f>
        <v>24.1</v>
      </c>
      <c r="E683" s="11"/>
      <c r="F683" s="11"/>
    </row>
    <row r="684" spans="1:16" ht="15" customHeight="1">
      <c r="A684" s="277" t="s">
        <v>122</v>
      </c>
      <c r="B684" s="277"/>
      <c r="C684" s="20"/>
      <c r="D684" s="9">
        <f>D674+D675+D676</f>
        <v>1.75</v>
      </c>
      <c r="E684" s="11"/>
      <c r="F684" s="11"/>
      <c r="G684" s="19"/>
      <c r="H684" s="19"/>
      <c r="I684" s="11"/>
      <c r="J684" s="11"/>
      <c r="K684" s="11"/>
      <c r="L684" s="11"/>
      <c r="M684" s="11"/>
      <c r="N684" s="11"/>
      <c r="O684" s="19"/>
      <c r="P684" s="19"/>
    </row>
    <row r="685" spans="1:16" s="188" customFormat="1" ht="69" customHeight="1">
      <c r="A685" s="97"/>
      <c r="B685" s="212" t="s">
        <v>820</v>
      </c>
      <c r="C685" s="97"/>
      <c r="D685" s="198">
        <f>SUM(E685:F685)</f>
        <v>42.05</v>
      </c>
      <c r="E685" s="198">
        <f>SUM(E693:E694,E713,E722,E738)</f>
        <v>40.55</v>
      </c>
      <c r="F685" s="198">
        <f>SUM(F693:F694,F713,F722,F738)</f>
        <v>1.5</v>
      </c>
      <c r="G685" s="97"/>
      <c r="H685" s="97"/>
      <c r="I685" s="139"/>
      <c r="J685" s="139"/>
      <c r="K685" s="139"/>
      <c r="L685" s="139"/>
      <c r="M685" s="139"/>
      <c r="N685" s="139"/>
      <c r="O685" s="97"/>
      <c r="P685" s="97"/>
    </row>
    <row r="686" spans="1:16" ht="26.25" customHeight="1">
      <c r="A686" s="21">
        <v>1</v>
      </c>
      <c r="B686" s="22" t="s">
        <v>124</v>
      </c>
      <c r="C686" s="23">
        <v>21</v>
      </c>
      <c r="D686" s="9">
        <v>1</v>
      </c>
      <c r="E686" s="10">
        <v>1</v>
      </c>
      <c r="F686" s="11"/>
      <c r="G686" s="12">
        <v>4285</v>
      </c>
      <c r="H686" s="12" t="s">
        <v>821</v>
      </c>
      <c r="I686" s="9">
        <v>1</v>
      </c>
      <c r="L686" s="9" t="s">
        <v>822</v>
      </c>
      <c r="M686" s="9" t="s">
        <v>130</v>
      </c>
      <c r="P686" s="12" t="s">
        <v>109</v>
      </c>
    </row>
    <row r="687" spans="1:16" ht="27" customHeight="1">
      <c r="A687" s="6">
        <v>2</v>
      </c>
      <c r="B687" s="7" t="s">
        <v>131</v>
      </c>
      <c r="C687" s="8"/>
      <c r="D687" s="9">
        <v>1</v>
      </c>
      <c r="E687" s="10">
        <v>1</v>
      </c>
      <c r="F687" s="11"/>
      <c r="G687" s="12">
        <v>4071</v>
      </c>
      <c r="H687" s="12" t="s">
        <v>796</v>
      </c>
      <c r="I687" s="9">
        <v>1</v>
      </c>
      <c r="L687" s="9" t="s">
        <v>732</v>
      </c>
      <c r="M687" s="9" t="s">
        <v>130</v>
      </c>
      <c r="P687" s="12" t="s">
        <v>109</v>
      </c>
    </row>
    <row r="688" spans="1:16" ht="14.25" customHeight="1">
      <c r="A688" s="21">
        <v>3</v>
      </c>
      <c r="B688" s="7" t="s">
        <v>133</v>
      </c>
      <c r="C688" s="8">
        <v>10</v>
      </c>
      <c r="D688" s="9">
        <v>2</v>
      </c>
      <c r="E688" s="10">
        <v>1</v>
      </c>
      <c r="F688" s="11"/>
      <c r="G688" s="12">
        <v>2026</v>
      </c>
      <c r="H688" s="12" t="s">
        <v>823</v>
      </c>
      <c r="N688" s="9" t="s">
        <v>252</v>
      </c>
      <c r="O688" s="37">
        <v>43198</v>
      </c>
      <c r="P688" s="12" t="s">
        <v>135</v>
      </c>
    </row>
    <row r="689" spans="1:16" ht="14.25" customHeight="1">
      <c r="A689" s="21"/>
      <c r="B689" s="7"/>
      <c r="C689" s="8"/>
      <c r="E689" s="10"/>
      <c r="F689" s="11"/>
      <c r="H689" s="12" t="s">
        <v>824</v>
      </c>
      <c r="I689" s="9">
        <v>1</v>
      </c>
      <c r="N689" s="9" t="s">
        <v>255</v>
      </c>
      <c r="P689" s="12" t="s">
        <v>135</v>
      </c>
    </row>
    <row r="690" spans="1:16" ht="14.25" customHeight="1">
      <c r="A690" s="21"/>
      <c r="B690" s="7"/>
      <c r="C690" s="8"/>
      <c r="E690" s="10">
        <v>1</v>
      </c>
      <c r="F690" s="11"/>
      <c r="H690" s="12" t="s">
        <v>825</v>
      </c>
      <c r="I690" s="9">
        <v>1</v>
      </c>
      <c r="P690" s="12" t="s">
        <v>135</v>
      </c>
    </row>
    <row r="691" spans="1:16" ht="14.25" customHeight="1">
      <c r="A691" s="21">
        <v>4</v>
      </c>
      <c r="B691" s="7" t="s">
        <v>379</v>
      </c>
      <c r="C691" s="8">
        <v>9</v>
      </c>
      <c r="D691" s="9">
        <v>1</v>
      </c>
      <c r="E691" s="10">
        <v>1</v>
      </c>
      <c r="F691" s="11"/>
      <c r="G691" s="12">
        <v>1925</v>
      </c>
      <c r="H691" s="12" t="s">
        <v>842</v>
      </c>
      <c r="I691" s="9">
        <v>0.5</v>
      </c>
      <c r="M691" s="9" t="s">
        <v>117</v>
      </c>
      <c r="P691" s="12" t="s">
        <v>135</v>
      </c>
    </row>
    <row r="692" spans="1:10" ht="14.25" customHeight="1">
      <c r="A692" s="21"/>
      <c r="B692" s="7"/>
      <c r="C692" s="8"/>
      <c r="E692" s="10"/>
      <c r="F692" s="11"/>
      <c r="J692" s="9">
        <v>0.5</v>
      </c>
    </row>
    <row r="693" spans="1:16" ht="14.25" customHeight="1">
      <c r="A693" s="273" t="s">
        <v>147</v>
      </c>
      <c r="B693" s="273"/>
      <c r="C693" s="20"/>
      <c r="D693" s="11">
        <f>SUM(D686:D691)</f>
        <v>5</v>
      </c>
      <c r="E693" s="28">
        <f>SUM(E686:E691)</f>
        <v>5</v>
      </c>
      <c r="F693" s="28">
        <f>SUM(F686:F691)</f>
        <v>0</v>
      </c>
      <c r="G693" s="19"/>
      <c r="H693" s="19"/>
      <c r="I693" s="11"/>
      <c r="J693" s="11"/>
      <c r="K693" s="11"/>
      <c r="L693" s="11"/>
      <c r="M693" s="11"/>
      <c r="N693" s="11"/>
      <c r="O693" s="19"/>
      <c r="P693" s="19"/>
    </row>
    <row r="694" spans="1:16" s="188" customFormat="1" ht="43.5" customHeight="1">
      <c r="A694" s="171"/>
      <c r="B694" s="49" t="s">
        <v>827</v>
      </c>
      <c r="C694" s="171"/>
      <c r="D694" s="194">
        <v>11.25</v>
      </c>
      <c r="E694" s="198">
        <v>11.25</v>
      </c>
      <c r="F694" s="198">
        <f>SUM(F695:F708)</f>
        <v>0</v>
      </c>
      <c r="G694" s="171"/>
      <c r="H694" s="171"/>
      <c r="I694" s="172"/>
      <c r="J694" s="172"/>
      <c r="K694" s="172"/>
      <c r="L694" s="172"/>
      <c r="M694" s="172"/>
      <c r="N694" s="172"/>
      <c r="O694" s="171"/>
      <c r="P694" s="171"/>
    </row>
    <row r="695" spans="1:17" ht="14.25" customHeight="1">
      <c r="A695" s="21">
        <v>1</v>
      </c>
      <c r="B695" s="7" t="s">
        <v>149</v>
      </c>
      <c r="C695" s="8">
        <v>21</v>
      </c>
      <c r="D695" s="9">
        <v>1</v>
      </c>
      <c r="E695" s="10">
        <v>1</v>
      </c>
      <c r="F695" s="11"/>
      <c r="G695" s="12">
        <v>4285</v>
      </c>
      <c r="H695" s="12" t="s">
        <v>828</v>
      </c>
      <c r="L695" s="12" t="s">
        <v>829</v>
      </c>
      <c r="M695" s="9" t="s">
        <v>108</v>
      </c>
      <c r="P695" s="12" t="s">
        <v>109</v>
      </c>
      <c r="Q695" s="199" t="s">
        <v>830</v>
      </c>
    </row>
    <row r="696" spans="1:17" ht="14.25" customHeight="1">
      <c r="A696" s="21"/>
      <c r="B696" s="7"/>
      <c r="C696" s="8"/>
      <c r="E696" s="10"/>
      <c r="F696" s="11"/>
      <c r="J696" s="9">
        <v>0.5</v>
      </c>
      <c r="L696" s="12"/>
      <c r="M696" s="12"/>
      <c r="P696" s="12" t="s">
        <v>109</v>
      </c>
      <c r="Q696" s="199"/>
    </row>
    <row r="697" spans="1:17" ht="14.25" customHeight="1">
      <c r="A697" s="21"/>
      <c r="B697" s="7"/>
      <c r="C697" s="8"/>
      <c r="E697" s="10"/>
      <c r="F697" s="11"/>
      <c r="J697" s="9">
        <v>0.5</v>
      </c>
      <c r="L697" s="12"/>
      <c r="M697" s="12"/>
      <c r="P697" s="12" t="s">
        <v>109</v>
      </c>
      <c r="Q697" s="199"/>
    </row>
    <row r="698" spans="1:16" ht="14.25" customHeight="1">
      <c r="A698" s="21">
        <v>2</v>
      </c>
      <c r="B698" s="7" t="s">
        <v>831</v>
      </c>
      <c r="C698" s="8">
        <v>19</v>
      </c>
      <c r="D698" s="9">
        <v>4</v>
      </c>
      <c r="E698" s="10">
        <v>1</v>
      </c>
      <c r="F698" s="11"/>
      <c r="G698" s="12">
        <v>3806</v>
      </c>
      <c r="H698" s="12" t="s">
        <v>828</v>
      </c>
      <c r="I698" s="9">
        <v>1</v>
      </c>
      <c r="L698" s="12" t="s">
        <v>829</v>
      </c>
      <c r="M698" s="12" t="s">
        <v>130</v>
      </c>
      <c r="P698" s="12" t="s">
        <v>109</v>
      </c>
    </row>
    <row r="699" spans="1:16" ht="14.25" customHeight="1">
      <c r="A699" s="21"/>
      <c r="B699" s="7"/>
      <c r="C699" s="8"/>
      <c r="E699" s="10">
        <v>1</v>
      </c>
      <c r="F699" s="11"/>
      <c r="H699" s="12" t="s">
        <v>832</v>
      </c>
      <c r="I699" s="9">
        <v>1</v>
      </c>
      <c r="L699" s="12" t="s">
        <v>678</v>
      </c>
      <c r="M699" s="12" t="s">
        <v>130</v>
      </c>
      <c r="P699" s="12" t="s">
        <v>109</v>
      </c>
    </row>
    <row r="700" spans="1:16" ht="14.25" customHeight="1">
      <c r="A700" s="21"/>
      <c r="B700" s="7"/>
      <c r="C700" s="8"/>
      <c r="E700" s="10">
        <v>1</v>
      </c>
      <c r="F700" s="11"/>
      <c r="H700" s="12" t="s">
        <v>833</v>
      </c>
      <c r="I700" s="9">
        <v>1</v>
      </c>
      <c r="L700" s="12" t="s">
        <v>839</v>
      </c>
      <c r="M700" s="12" t="s">
        <v>130</v>
      </c>
      <c r="P700" s="12" t="s">
        <v>109</v>
      </c>
    </row>
    <row r="701" spans="1:16" ht="14.25" customHeight="1">
      <c r="A701" s="21"/>
      <c r="B701" s="7"/>
      <c r="C701" s="8"/>
      <c r="E701" s="10">
        <v>1</v>
      </c>
      <c r="F701" s="11"/>
      <c r="H701" s="12" t="s">
        <v>840</v>
      </c>
      <c r="I701" s="9">
        <v>1</v>
      </c>
      <c r="L701" s="12" t="s">
        <v>407</v>
      </c>
      <c r="M701" s="12" t="s">
        <v>130</v>
      </c>
      <c r="P701" s="12" t="s">
        <v>109</v>
      </c>
    </row>
    <row r="702" spans="1:16" ht="14.25" customHeight="1">
      <c r="A702" s="21">
        <v>3</v>
      </c>
      <c r="B702" s="7" t="s">
        <v>172</v>
      </c>
      <c r="C702" s="8">
        <v>17</v>
      </c>
      <c r="D702" s="9">
        <v>2.25</v>
      </c>
      <c r="E702" s="10">
        <v>0.25</v>
      </c>
      <c r="F702" s="11"/>
      <c r="G702" s="12">
        <v>3339</v>
      </c>
      <c r="H702" s="12" t="s">
        <v>841</v>
      </c>
      <c r="I702" s="9">
        <v>0.25</v>
      </c>
      <c r="M702" s="12" t="s">
        <v>130</v>
      </c>
      <c r="P702" s="12" t="s">
        <v>109</v>
      </c>
    </row>
    <row r="703" spans="1:16" ht="14.25" customHeight="1">
      <c r="A703" s="21"/>
      <c r="B703" s="7"/>
      <c r="C703" s="8"/>
      <c r="E703" s="10">
        <v>1</v>
      </c>
      <c r="F703" s="11"/>
      <c r="H703" s="12" t="s">
        <v>842</v>
      </c>
      <c r="I703" s="9">
        <v>1</v>
      </c>
      <c r="M703" s="12" t="s">
        <v>130</v>
      </c>
      <c r="P703" s="12" t="s">
        <v>109</v>
      </c>
    </row>
    <row r="704" spans="1:16" ht="14.25" customHeight="1">
      <c r="A704" s="21"/>
      <c r="B704" s="7"/>
      <c r="C704" s="8"/>
      <c r="E704" s="10">
        <v>0.5</v>
      </c>
      <c r="F704" s="11"/>
      <c r="H704" s="12" t="s">
        <v>843</v>
      </c>
      <c r="I704" s="9">
        <v>0.5</v>
      </c>
      <c r="M704" s="12" t="s">
        <v>130</v>
      </c>
      <c r="P704" s="12" t="s">
        <v>109</v>
      </c>
    </row>
    <row r="705" spans="1:16" ht="14.25" customHeight="1">
      <c r="A705" s="21"/>
      <c r="B705" s="7"/>
      <c r="C705" s="8"/>
      <c r="E705" s="10">
        <v>0.25</v>
      </c>
      <c r="F705" s="11"/>
      <c r="J705" s="9">
        <v>0.25</v>
      </c>
      <c r="M705" s="12"/>
      <c r="P705" s="12" t="s">
        <v>109</v>
      </c>
    </row>
    <row r="706" spans="1:16" ht="14.25" customHeight="1">
      <c r="A706" s="21"/>
      <c r="B706" s="7"/>
      <c r="C706" s="8"/>
      <c r="E706" s="10">
        <v>0.25</v>
      </c>
      <c r="F706" s="11"/>
      <c r="J706" s="9">
        <v>0.25</v>
      </c>
      <c r="M706" s="12"/>
      <c r="P706" s="12" t="s">
        <v>109</v>
      </c>
    </row>
    <row r="707" spans="1:16" ht="14.25" customHeight="1">
      <c r="A707" s="21">
        <v>4</v>
      </c>
      <c r="B707" s="7" t="s">
        <v>176</v>
      </c>
      <c r="C707" s="8">
        <v>11</v>
      </c>
      <c r="D707" s="9">
        <v>1</v>
      </c>
      <c r="E707" s="10">
        <v>1</v>
      </c>
      <c r="F707" s="11"/>
      <c r="G707" s="12">
        <v>2193</v>
      </c>
      <c r="H707" s="12" t="s">
        <v>845</v>
      </c>
      <c r="I707" s="9">
        <v>1</v>
      </c>
      <c r="P707" s="12" t="s">
        <v>135</v>
      </c>
    </row>
    <row r="708" spans="1:16" ht="14.25" customHeight="1">
      <c r="A708" s="21">
        <v>5</v>
      </c>
      <c r="B708" s="7" t="s">
        <v>133</v>
      </c>
      <c r="C708" s="8">
        <v>10</v>
      </c>
      <c r="D708" s="9">
        <v>1</v>
      </c>
      <c r="E708" s="10">
        <v>1</v>
      </c>
      <c r="F708" s="11"/>
      <c r="G708" s="12">
        <v>2026</v>
      </c>
      <c r="H708" s="12" t="s">
        <v>844</v>
      </c>
      <c r="I708" s="9">
        <v>1</v>
      </c>
      <c r="P708" s="12" t="s">
        <v>135</v>
      </c>
    </row>
    <row r="709" spans="1:9" ht="14.25" customHeight="1">
      <c r="A709" s="21">
        <v>6</v>
      </c>
      <c r="B709" s="7" t="s">
        <v>846</v>
      </c>
      <c r="C709" s="8">
        <v>9</v>
      </c>
      <c r="D709" s="9">
        <v>1</v>
      </c>
      <c r="E709" s="10">
        <v>1</v>
      </c>
      <c r="F709" s="11"/>
      <c r="G709" s="12">
        <v>1925</v>
      </c>
      <c r="H709" s="12" t="s">
        <v>826</v>
      </c>
      <c r="I709" s="9">
        <v>1</v>
      </c>
    </row>
    <row r="710" spans="1:10" ht="14.25" customHeight="1">
      <c r="A710" s="21">
        <v>7</v>
      </c>
      <c r="B710" s="7" t="s">
        <v>547</v>
      </c>
      <c r="C710" s="8">
        <v>5</v>
      </c>
      <c r="D710" s="9">
        <v>1</v>
      </c>
      <c r="E710" s="10">
        <v>1</v>
      </c>
      <c r="F710" s="11"/>
      <c r="G710" s="12">
        <v>1514</v>
      </c>
      <c r="J710" s="9">
        <v>1</v>
      </c>
    </row>
    <row r="711" spans="1:16" ht="14.25" customHeight="1">
      <c r="A711" s="278" t="s">
        <v>147</v>
      </c>
      <c r="B711" s="278"/>
      <c r="C711" s="20"/>
      <c r="D711" s="11">
        <f>SUM(D695:D710)</f>
        <v>11.25</v>
      </c>
      <c r="E711" s="11"/>
      <c r="F711" s="11"/>
      <c r="G711" s="19"/>
      <c r="H711" s="19"/>
      <c r="I711" s="11"/>
      <c r="J711" s="11"/>
      <c r="K711" s="11"/>
      <c r="L711" s="11"/>
      <c r="M711" s="11"/>
      <c r="N711" s="11"/>
      <c r="O711" s="19"/>
      <c r="P711" s="19"/>
    </row>
    <row r="712" spans="1:16" ht="13.5" customHeight="1">
      <c r="A712" s="277" t="s">
        <v>122</v>
      </c>
      <c r="B712" s="277"/>
      <c r="C712" s="20"/>
      <c r="E712" s="11"/>
      <c r="F712" s="11"/>
      <c r="G712" s="19"/>
      <c r="H712" s="19"/>
      <c r="I712" s="11"/>
      <c r="J712" s="11"/>
      <c r="K712" s="11"/>
      <c r="L712" s="11"/>
      <c r="M712" s="11"/>
      <c r="N712" s="11"/>
      <c r="O712" s="19"/>
      <c r="P712" s="19"/>
    </row>
    <row r="713" spans="1:16" s="188" customFormat="1" ht="36" customHeight="1">
      <c r="A713" s="171"/>
      <c r="B713" s="49" t="s">
        <v>847</v>
      </c>
      <c r="C713" s="171"/>
      <c r="D713" s="194">
        <f>SUM(E713:F713)</f>
        <v>6.25</v>
      </c>
      <c r="E713" s="198">
        <f>SUM(E714:E720)</f>
        <v>6.25</v>
      </c>
      <c r="F713" s="198">
        <f>SUM(F714:F720)</f>
        <v>0</v>
      </c>
      <c r="G713" s="171"/>
      <c r="H713" s="171"/>
      <c r="I713" s="172"/>
      <c r="J713" s="172"/>
      <c r="K713" s="172"/>
      <c r="L713" s="172"/>
      <c r="M713" s="172"/>
      <c r="N713" s="172"/>
      <c r="O713" s="171"/>
      <c r="P713" s="171"/>
    </row>
    <row r="714" spans="1:17" ht="14.25" customHeight="1">
      <c r="A714" s="21">
        <v>1</v>
      </c>
      <c r="B714" s="7" t="s">
        <v>149</v>
      </c>
      <c r="C714" s="8">
        <v>21</v>
      </c>
      <c r="D714" s="9">
        <v>1</v>
      </c>
      <c r="E714" s="10">
        <v>1</v>
      </c>
      <c r="F714" s="11"/>
      <c r="G714" s="12">
        <v>4285</v>
      </c>
      <c r="H714" s="12" t="s">
        <v>848</v>
      </c>
      <c r="I714" s="9">
        <v>1</v>
      </c>
      <c r="L714" s="12" t="s">
        <v>678</v>
      </c>
      <c r="M714" s="12" t="s">
        <v>130</v>
      </c>
      <c r="P714" s="12" t="s">
        <v>109</v>
      </c>
      <c r="Q714" s="220" t="s">
        <v>849</v>
      </c>
    </row>
    <row r="715" spans="1:16" ht="14.25" customHeight="1">
      <c r="A715" s="21">
        <v>2</v>
      </c>
      <c r="B715" s="7" t="s">
        <v>161</v>
      </c>
      <c r="C715" s="8">
        <v>19</v>
      </c>
      <c r="D715" s="9">
        <v>2.5</v>
      </c>
      <c r="E715" s="10">
        <v>0.75</v>
      </c>
      <c r="F715" s="11"/>
      <c r="G715" s="12">
        <v>3806</v>
      </c>
      <c r="H715" s="12" t="s">
        <v>850</v>
      </c>
      <c r="I715" s="9">
        <v>0.75</v>
      </c>
      <c r="L715" s="12" t="s">
        <v>851</v>
      </c>
      <c r="M715" s="12" t="s">
        <v>130</v>
      </c>
      <c r="P715" s="12" t="s">
        <v>109</v>
      </c>
    </row>
    <row r="716" spans="1:16" ht="14.25" customHeight="1">
      <c r="A716" s="21"/>
      <c r="B716" s="7"/>
      <c r="C716" s="8"/>
      <c r="E716" s="10">
        <v>1</v>
      </c>
      <c r="F716" s="11"/>
      <c r="H716" s="12" t="s">
        <v>852</v>
      </c>
      <c r="I716" s="9">
        <v>1</v>
      </c>
      <c r="L716" s="12" t="s">
        <v>829</v>
      </c>
      <c r="M716" s="12" t="s">
        <v>130</v>
      </c>
      <c r="P716" s="12" t="s">
        <v>109</v>
      </c>
    </row>
    <row r="717" spans="1:16" ht="14.25" customHeight="1">
      <c r="A717" s="21"/>
      <c r="B717" s="7"/>
      <c r="C717" s="8"/>
      <c r="E717" s="10">
        <v>0.75</v>
      </c>
      <c r="F717" s="11"/>
      <c r="H717" s="12" t="s">
        <v>853</v>
      </c>
      <c r="I717" s="9">
        <v>0.75</v>
      </c>
      <c r="L717" s="12" t="s">
        <v>686</v>
      </c>
      <c r="M717" s="12" t="s">
        <v>130</v>
      </c>
      <c r="P717" s="12" t="s">
        <v>109</v>
      </c>
    </row>
    <row r="718" spans="1:16" ht="14.25" customHeight="1">
      <c r="A718" s="21">
        <v>3</v>
      </c>
      <c r="B718" s="7" t="s">
        <v>172</v>
      </c>
      <c r="C718" s="8">
        <v>17</v>
      </c>
      <c r="D718" s="9">
        <v>0.75</v>
      </c>
      <c r="E718" s="10">
        <v>0.75</v>
      </c>
      <c r="F718" s="11"/>
      <c r="G718" s="12">
        <v>3339</v>
      </c>
      <c r="H718" s="12" t="s">
        <v>854</v>
      </c>
      <c r="I718" s="9">
        <v>0.75</v>
      </c>
      <c r="M718" s="12" t="s">
        <v>130</v>
      </c>
      <c r="P718" s="12" t="s">
        <v>109</v>
      </c>
    </row>
    <row r="719" spans="1:16" ht="14.25" customHeight="1">
      <c r="A719" s="21">
        <v>4</v>
      </c>
      <c r="B719" s="7" t="s">
        <v>176</v>
      </c>
      <c r="C719" s="8">
        <v>11</v>
      </c>
      <c r="D719" s="9">
        <v>1</v>
      </c>
      <c r="E719" s="10">
        <v>1</v>
      </c>
      <c r="F719" s="11"/>
      <c r="G719" s="12">
        <v>2193</v>
      </c>
      <c r="H719" s="12" t="s">
        <v>855</v>
      </c>
      <c r="I719" s="9">
        <v>1</v>
      </c>
      <c r="P719" s="12" t="s">
        <v>135</v>
      </c>
    </row>
    <row r="720" spans="1:16" ht="14.25" customHeight="1">
      <c r="A720" s="21">
        <v>5</v>
      </c>
      <c r="B720" s="7" t="s">
        <v>543</v>
      </c>
      <c r="C720" s="8">
        <v>10</v>
      </c>
      <c r="D720" s="9">
        <v>1</v>
      </c>
      <c r="E720" s="10">
        <v>1</v>
      </c>
      <c r="F720" s="11"/>
      <c r="G720" s="12">
        <v>2026</v>
      </c>
      <c r="H720" s="12" t="s">
        <v>856</v>
      </c>
      <c r="J720" s="9">
        <v>1</v>
      </c>
      <c r="N720" s="9" t="s">
        <v>252</v>
      </c>
      <c r="O720" s="37">
        <v>42774</v>
      </c>
      <c r="P720" s="12" t="s">
        <v>135</v>
      </c>
    </row>
    <row r="721" spans="1:16" ht="14.25" customHeight="1">
      <c r="A721" s="278" t="s">
        <v>147</v>
      </c>
      <c r="B721" s="278"/>
      <c r="C721" s="20"/>
      <c r="D721" s="56">
        <f>SUM(D714:D720)</f>
        <v>6.25</v>
      </c>
      <c r="E721" s="57"/>
      <c r="F721" s="56"/>
      <c r="G721" s="38"/>
      <c r="H721" s="38"/>
      <c r="O721" s="38"/>
      <c r="P721" s="38"/>
    </row>
    <row r="722" spans="1:16" s="216" customFormat="1" ht="30" customHeight="1">
      <c r="A722" s="49"/>
      <c r="B722" s="49" t="s">
        <v>857</v>
      </c>
      <c r="C722" s="49"/>
      <c r="D722" s="194">
        <f>SUM(E722:F722)</f>
        <v>10.65</v>
      </c>
      <c r="E722" s="194">
        <f>SUM(E723:E735)</f>
        <v>10.4</v>
      </c>
      <c r="F722" s="194">
        <f>SUM(F723:F735)</f>
        <v>0.25</v>
      </c>
      <c r="G722" s="49"/>
      <c r="H722" s="49"/>
      <c r="I722" s="195"/>
      <c r="J722" s="195"/>
      <c r="K722" s="195"/>
      <c r="L722" s="195"/>
      <c r="M722" s="195"/>
      <c r="N722" s="195"/>
      <c r="O722" s="49"/>
      <c r="P722" s="49"/>
    </row>
    <row r="723" spans="1:17" ht="14.25" customHeight="1">
      <c r="A723" s="21">
        <v>1</v>
      </c>
      <c r="B723" s="7" t="s">
        <v>393</v>
      </c>
      <c r="C723" s="8">
        <v>19</v>
      </c>
      <c r="D723" s="9">
        <v>1</v>
      </c>
      <c r="E723" s="10">
        <v>1</v>
      </c>
      <c r="F723" s="11"/>
      <c r="G723" s="12">
        <v>3806</v>
      </c>
      <c r="H723" s="12" t="s">
        <v>858</v>
      </c>
      <c r="I723" s="9">
        <v>1</v>
      </c>
      <c r="L723" s="12" t="s">
        <v>387</v>
      </c>
      <c r="M723" s="12" t="s">
        <v>130</v>
      </c>
      <c r="P723" s="12" t="s">
        <v>109</v>
      </c>
      <c r="Q723" s="199" t="s">
        <v>859</v>
      </c>
    </row>
    <row r="724" spans="1:16" ht="14.25" customHeight="1">
      <c r="A724" s="21">
        <v>2</v>
      </c>
      <c r="B724" s="7" t="s">
        <v>161</v>
      </c>
      <c r="C724" s="8">
        <v>19</v>
      </c>
      <c r="D724" s="9">
        <v>3.4</v>
      </c>
      <c r="E724" s="10">
        <v>1</v>
      </c>
      <c r="F724" s="11"/>
      <c r="G724" s="12">
        <v>3806</v>
      </c>
      <c r="H724" s="12" t="s">
        <v>860</v>
      </c>
      <c r="I724" s="9">
        <v>1</v>
      </c>
      <c r="L724" s="12" t="s">
        <v>861</v>
      </c>
      <c r="M724" s="12" t="s">
        <v>130</v>
      </c>
      <c r="P724" s="12" t="s">
        <v>109</v>
      </c>
    </row>
    <row r="725" spans="1:16" ht="14.25" customHeight="1">
      <c r="A725" s="21"/>
      <c r="B725" s="7"/>
      <c r="C725" s="8"/>
      <c r="E725" s="10">
        <v>1</v>
      </c>
      <c r="F725" s="11"/>
      <c r="H725" s="12" t="s">
        <v>862</v>
      </c>
      <c r="I725" s="9">
        <v>1</v>
      </c>
      <c r="L725" s="12" t="s">
        <v>861</v>
      </c>
      <c r="M725" s="12" t="s">
        <v>130</v>
      </c>
      <c r="P725" s="12" t="s">
        <v>109</v>
      </c>
    </row>
    <row r="726" spans="1:16" ht="14.25" customHeight="1">
      <c r="A726" s="21"/>
      <c r="B726" s="7"/>
      <c r="C726" s="8"/>
      <c r="E726" s="10">
        <v>1</v>
      </c>
      <c r="F726" s="11"/>
      <c r="H726" s="12" t="s">
        <v>863</v>
      </c>
      <c r="I726" s="9">
        <v>1</v>
      </c>
      <c r="L726" s="12" t="s">
        <v>864</v>
      </c>
      <c r="M726" s="12" t="s">
        <v>130</v>
      </c>
      <c r="P726" s="12" t="s">
        <v>109</v>
      </c>
    </row>
    <row r="727" spans="1:16" ht="14.25" customHeight="1">
      <c r="A727" s="21"/>
      <c r="B727" s="7"/>
      <c r="C727" s="8"/>
      <c r="E727" s="10">
        <v>0.4</v>
      </c>
      <c r="F727" s="11"/>
      <c r="J727" s="9">
        <v>0.4</v>
      </c>
      <c r="L727" s="12"/>
      <c r="M727" s="12"/>
      <c r="P727" s="12" t="s">
        <v>109</v>
      </c>
    </row>
    <row r="728" spans="1:17" ht="14.25" customHeight="1">
      <c r="A728" s="21">
        <v>3</v>
      </c>
      <c r="B728" s="7" t="s">
        <v>208</v>
      </c>
      <c r="C728" s="8">
        <v>19</v>
      </c>
      <c r="D728" s="9">
        <v>2</v>
      </c>
      <c r="E728" s="10">
        <v>1</v>
      </c>
      <c r="F728" s="11"/>
      <c r="G728" s="12">
        <v>3806</v>
      </c>
      <c r="H728" s="12" t="s">
        <v>865</v>
      </c>
      <c r="I728" s="9">
        <v>1</v>
      </c>
      <c r="L728" s="12" t="s">
        <v>866</v>
      </c>
      <c r="M728" s="12" t="s">
        <v>130</v>
      </c>
      <c r="P728" s="12" t="s">
        <v>109</v>
      </c>
      <c r="Q728" s="38" t="s">
        <v>867</v>
      </c>
    </row>
    <row r="729" spans="1:16" ht="14.25" customHeight="1">
      <c r="A729" s="21"/>
      <c r="B729" s="7"/>
      <c r="C729" s="8"/>
      <c r="E729" s="10">
        <v>1</v>
      </c>
      <c r="F729" s="11"/>
      <c r="H729" s="12" t="s">
        <v>868</v>
      </c>
      <c r="I729" s="9">
        <v>1</v>
      </c>
      <c r="L729" s="12" t="s">
        <v>869</v>
      </c>
      <c r="M729" s="12" t="s">
        <v>130</v>
      </c>
      <c r="P729" s="12" t="s">
        <v>109</v>
      </c>
    </row>
    <row r="730" spans="1:16" ht="14.25" customHeight="1">
      <c r="A730" s="21">
        <v>4</v>
      </c>
      <c r="B730" s="7" t="s">
        <v>172</v>
      </c>
      <c r="C730" s="8">
        <v>17</v>
      </c>
      <c r="D730" s="9">
        <v>1.5</v>
      </c>
      <c r="E730" s="10">
        <v>0.5</v>
      </c>
      <c r="F730" s="11"/>
      <c r="G730" s="12">
        <v>3339</v>
      </c>
      <c r="H730" s="12" t="s">
        <v>870</v>
      </c>
      <c r="I730" s="9">
        <v>0.5</v>
      </c>
      <c r="M730" s="12" t="s">
        <v>130</v>
      </c>
      <c r="P730" s="12" t="s">
        <v>109</v>
      </c>
    </row>
    <row r="731" spans="1:16" ht="14.25" customHeight="1">
      <c r="A731" s="21"/>
      <c r="B731" s="7"/>
      <c r="C731" s="8"/>
      <c r="E731" s="10">
        <v>1</v>
      </c>
      <c r="F731" s="11"/>
      <c r="H731" s="12" t="s">
        <v>871</v>
      </c>
      <c r="I731" s="9">
        <v>1</v>
      </c>
      <c r="M731" s="12" t="s">
        <v>130</v>
      </c>
      <c r="P731" s="12" t="s">
        <v>109</v>
      </c>
    </row>
    <row r="732" spans="1:16" ht="14.25" customHeight="1">
      <c r="A732" s="21">
        <v>5</v>
      </c>
      <c r="B732" s="51" t="s">
        <v>174</v>
      </c>
      <c r="C732" s="42">
        <v>16</v>
      </c>
      <c r="D732" s="9">
        <v>0.5</v>
      </c>
      <c r="E732" s="10">
        <v>0.5</v>
      </c>
      <c r="F732" s="11"/>
      <c r="G732" s="12">
        <v>3105</v>
      </c>
      <c r="J732" s="9">
        <v>0.5</v>
      </c>
      <c r="M732" s="12"/>
      <c r="P732" s="12" t="s">
        <v>109</v>
      </c>
    </row>
    <row r="733" spans="1:66" s="197" customFormat="1" ht="14.25" customHeight="1">
      <c r="A733" s="25">
        <v>6</v>
      </c>
      <c r="B733" s="14" t="s">
        <v>449</v>
      </c>
      <c r="C733" s="15">
        <v>20</v>
      </c>
      <c r="D733" s="16">
        <v>0.25</v>
      </c>
      <c r="E733" s="17"/>
      <c r="F733" s="17">
        <v>0.25</v>
      </c>
      <c r="G733" s="18">
        <v>4051</v>
      </c>
      <c r="H733" s="18"/>
      <c r="I733" s="16"/>
      <c r="J733" s="16"/>
      <c r="K733" s="16">
        <v>0.25</v>
      </c>
      <c r="L733" s="16"/>
      <c r="M733" s="16"/>
      <c r="N733" s="16"/>
      <c r="O733" s="18"/>
      <c r="P733" s="1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  <c r="BD733" s="38"/>
      <c r="BE733" s="38"/>
      <c r="BF733" s="38"/>
      <c r="BG733" s="38"/>
      <c r="BH733" s="38"/>
      <c r="BI733" s="38"/>
      <c r="BJ733" s="38"/>
      <c r="BK733" s="38"/>
      <c r="BL733" s="38"/>
      <c r="BM733" s="38"/>
      <c r="BN733" s="38"/>
    </row>
    <row r="734" spans="1:16" ht="14.25" customHeight="1">
      <c r="A734" s="21">
        <v>7</v>
      </c>
      <c r="B734" s="7" t="s">
        <v>176</v>
      </c>
      <c r="C734" s="8">
        <v>11</v>
      </c>
      <c r="D734" s="9">
        <v>1</v>
      </c>
      <c r="E734" s="10">
        <v>1</v>
      </c>
      <c r="F734" s="11"/>
      <c r="G734" s="12">
        <v>2193</v>
      </c>
      <c r="H734" s="12" t="s">
        <v>872</v>
      </c>
      <c r="I734" s="9">
        <v>1</v>
      </c>
      <c r="P734" s="12" t="s">
        <v>135</v>
      </c>
    </row>
    <row r="735" spans="1:16" ht="14.25" customHeight="1">
      <c r="A735" s="21">
        <v>8</v>
      </c>
      <c r="B735" s="7" t="s">
        <v>547</v>
      </c>
      <c r="C735" s="8">
        <v>5</v>
      </c>
      <c r="D735" s="9">
        <v>1</v>
      </c>
      <c r="E735" s="10">
        <v>1</v>
      </c>
      <c r="F735" s="11"/>
      <c r="G735" s="12">
        <v>1514</v>
      </c>
      <c r="H735" s="12" t="s">
        <v>700</v>
      </c>
      <c r="I735" s="9">
        <v>1</v>
      </c>
      <c r="P735" s="12" t="s">
        <v>135</v>
      </c>
    </row>
    <row r="736" spans="1:16" ht="14.25" customHeight="1">
      <c r="A736" s="278" t="s">
        <v>147</v>
      </c>
      <c r="B736" s="278"/>
      <c r="C736" s="20"/>
      <c r="D736" s="56">
        <f>SUM(D723:D735)</f>
        <v>10.65</v>
      </c>
      <c r="E736" s="56"/>
      <c r="F736" s="56"/>
      <c r="G736" s="38"/>
      <c r="H736" s="38"/>
      <c r="O736" s="38"/>
      <c r="P736" s="38"/>
    </row>
    <row r="737" spans="1:16" ht="15" customHeight="1">
      <c r="A737" s="277" t="s">
        <v>122</v>
      </c>
      <c r="B737" s="277"/>
      <c r="C737" s="20"/>
      <c r="D737" s="9">
        <f>D733</f>
        <v>0.25</v>
      </c>
      <c r="E737" s="11"/>
      <c r="F737" s="11"/>
      <c r="G737" s="19"/>
      <c r="H737" s="19"/>
      <c r="I737" s="11"/>
      <c r="J737" s="11"/>
      <c r="K737" s="11"/>
      <c r="L737" s="11"/>
      <c r="M737" s="11"/>
      <c r="N737" s="11"/>
      <c r="O737" s="19"/>
      <c r="P737" s="19"/>
    </row>
    <row r="738" spans="1:16" s="216" customFormat="1" ht="30.75" customHeight="1">
      <c r="A738" s="49"/>
      <c r="B738" s="49" t="s">
        <v>873</v>
      </c>
      <c r="C738" s="49"/>
      <c r="D738" s="194">
        <f>SUM(E738:F738)</f>
        <v>8.9</v>
      </c>
      <c r="E738" s="194">
        <f>SUM(E739:E752)</f>
        <v>7.65</v>
      </c>
      <c r="F738" s="194">
        <f>SUM(F739:F752)</f>
        <v>1.25</v>
      </c>
      <c r="G738" s="49"/>
      <c r="H738" s="49"/>
      <c r="I738" s="195"/>
      <c r="J738" s="195"/>
      <c r="K738" s="195"/>
      <c r="L738" s="195"/>
      <c r="M738" s="195"/>
      <c r="N738" s="195"/>
      <c r="O738" s="49"/>
      <c r="P738" s="49"/>
    </row>
    <row r="739" spans="1:17" ht="14.25" customHeight="1">
      <c r="A739" s="21">
        <v>1</v>
      </c>
      <c r="B739" s="7" t="s">
        <v>393</v>
      </c>
      <c r="C739" s="8">
        <v>19</v>
      </c>
      <c r="D739" s="9">
        <v>1</v>
      </c>
      <c r="E739" s="10">
        <v>1</v>
      </c>
      <c r="F739" s="11"/>
      <c r="G739" s="12">
        <v>3806</v>
      </c>
      <c r="H739" s="12" t="s">
        <v>874</v>
      </c>
      <c r="I739" s="9">
        <v>1</v>
      </c>
      <c r="L739" s="12" t="s">
        <v>875</v>
      </c>
      <c r="M739" s="12" t="s">
        <v>130</v>
      </c>
      <c r="P739" s="12" t="s">
        <v>109</v>
      </c>
      <c r="Q739" s="38" t="s">
        <v>876</v>
      </c>
    </row>
    <row r="740" spans="1:17" ht="14.25" customHeight="1">
      <c r="A740" s="21">
        <v>2</v>
      </c>
      <c r="B740" s="7" t="s">
        <v>295</v>
      </c>
      <c r="C740" s="8">
        <v>20</v>
      </c>
      <c r="D740" s="9">
        <v>0.5</v>
      </c>
      <c r="E740" s="10">
        <v>0.5</v>
      </c>
      <c r="F740" s="11"/>
      <c r="G740" s="12">
        <v>4051</v>
      </c>
      <c r="H740" s="12" t="s">
        <v>877</v>
      </c>
      <c r="I740" s="9">
        <v>0.5</v>
      </c>
      <c r="L740" s="12" t="s">
        <v>878</v>
      </c>
      <c r="M740" s="12" t="s">
        <v>130</v>
      </c>
      <c r="P740" s="12" t="s">
        <v>109</v>
      </c>
      <c r="Q740" s="38" t="s">
        <v>879</v>
      </c>
    </row>
    <row r="741" spans="1:16" ht="14.25" customHeight="1">
      <c r="A741" s="21">
        <v>3</v>
      </c>
      <c r="B741" s="7" t="s">
        <v>161</v>
      </c>
      <c r="C741" s="8">
        <v>19</v>
      </c>
      <c r="D741" s="9">
        <v>3.9</v>
      </c>
      <c r="E741" s="10">
        <v>0.2</v>
      </c>
      <c r="F741" s="11"/>
      <c r="G741" s="12">
        <v>3806</v>
      </c>
      <c r="J741" s="9">
        <v>0.2</v>
      </c>
      <c r="L741" s="12"/>
      <c r="M741" s="12"/>
      <c r="P741" s="12" t="s">
        <v>109</v>
      </c>
    </row>
    <row r="742" spans="1:16" ht="14.25" customHeight="1">
      <c r="A742" s="21"/>
      <c r="B742" s="7"/>
      <c r="C742" s="8"/>
      <c r="E742" s="10">
        <v>1</v>
      </c>
      <c r="F742" s="11"/>
      <c r="H742" s="12" t="s">
        <v>880</v>
      </c>
      <c r="I742" s="9">
        <v>1</v>
      </c>
      <c r="L742" s="12" t="s">
        <v>686</v>
      </c>
      <c r="M742" s="12" t="s">
        <v>130</v>
      </c>
      <c r="P742" s="12" t="s">
        <v>109</v>
      </c>
    </row>
    <row r="743" spans="1:16" ht="14.25" customHeight="1">
      <c r="A743" s="21"/>
      <c r="B743" s="7"/>
      <c r="C743" s="8"/>
      <c r="E743" s="10">
        <v>1</v>
      </c>
      <c r="F743" s="11"/>
      <c r="H743" s="12" t="s">
        <v>881</v>
      </c>
      <c r="I743" s="9">
        <v>1</v>
      </c>
      <c r="L743" s="12" t="s">
        <v>875</v>
      </c>
      <c r="M743" s="12" t="s">
        <v>130</v>
      </c>
      <c r="P743" s="12" t="s">
        <v>109</v>
      </c>
    </row>
    <row r="744" spans="1:16" ht="14.25" customHeight="1">
      <c r="A744" s="21"/>
      <c r="B744" s="7"/>
      <c r="C744" s="8"/>
      <c r="E744" s="10">
        <v>0.2</v>
      </c>
      <c r="F744" s="11"/>
      <c r="J744" s="9">
        <v>0.2</v>
      </c>
      <c r="L744" s="12"/>
      <c r="M744" s="12"/>
      <c r="P744" s="12" t="s">
        <v>109</v>
      </c>
    </row>
    <row r="745" spans="1:16" ht="14.25" customHeight="1">
      <c r="A745" s="21"/>
      <c r="B745" s="7"/>
      <c r="C745" s="8"/>
      <c r="E745" s="10">
        <v>1</v>
      </c>
      <c r="F745" s="11"/>
      <c r="H745" s="12" t="s">
        <v>882</v>
      </c>
      <c r="I745" s="9">
        <v>1</v>
      </c>
      <c r="L745" s="12" t="s">
        <v>407</v>
      </c>
      <c r="M745" s="12" t="s">
        <v>130</v>
      </c>
      <c r="P745" s="12" t="s">
        <v>109</v>
      </c>
    </row>
    <row r="746" spans="1:16" ht="14.25" customHeight="1">
      <c r="A746" s="21"/>
      <c r="B746" s="7"/>
      <c r="C746" s="8"/>
      <c r="E746" s="10">
        <v>0.5</v>
      </c>
      <c r="F746" s="11"/>
      <c r="H746" s="12" t="s">
        <v>883</v>
      </c>
      <c r="I746" s="9">
        <v>0.5</v>
      </c>
      <c r="L746" s="12" t="s">
        <v>875</v>
      </c>
      <c r="M746" s="12" t="s">
        <v>130</v>
      </c>
      <c r="P746" s="12" t="s">
        <v>109</v>
      </c>
    </row>
    <row r="747" spans="1:17" ht="14.25" customHeight="1">
      <c r="A747" s="21">
        <v>4</v>
      </c>
      <c r="B747" s="7" t="s">
        <v>172</v>
      </c>
      <c r="C747" s="8">
        <v>17</v>
      </c>
      <c r="D747" s="9">
        <v>0.25</v>
      </c>
      <c r="E747" s="10">
        <v>0.25</v>
      </c>
      <c r="F747" s="11"/>
      <c r="G747" s="12">
        <v>3339</v>
      </c>
      <c r="H747" s="12" t="s">
        <v>884</v>
      </c>
      <c r="I747" s="9">
        <v>0.25</v>
      </c>
      <c r="M747" s="12" t="s">
        <v>130</v>
      </c>
      <c r="P747" s="12" t="s">
        <v>109</v>
      </c>
      <c r="Q747" s="38" t="s">
        <v>885</v>
      </c>
    </row>
    <row r="748" spans="1:66" s="197" customFormat="1" ht="14.25" customHeight="1">
      <c r="A748" s="25">
        <v>5</v>
      </c>
      <c r="B748" s="14" t="s">
        <v>886</v>
      </c>
      <c r="C748" s="15">
        <v>19</v>
      </c>
      <c r="D748" s="53">
        <v>0.5</v>
      </c>
      <c r="E748" s="54"/>
      <c r="F748" s="54">
        <v>0.5</v>
      </c>
      <c r="G748" s="18">
        <v>3806</v>
      </c>
      <c r="H748" s="18"/>
      <c r="I748" s="16"/>
      <c r="J748" s="16"/>
      <c r="K748" s="16">
        <v>0.5</v>
      </c>
      <c r="L748" s="16"/>
      <c r="M748" s="16"/>
      <c r="N748" s="16"/>
      <c r="O748" s="18"/>
      <c r="P748" s="1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  <c r="BD748" s="38"/>
      <c r="BE748" s="38"/>
      <c r="BF748" s="38"/>
      <c r="BG748" s="38"/>
      <c r="BH748" s="38"/>
      <c r="BI748" s="38"/>
      <c r="BJ748" s="38"/>
      <c r="BK748" s="38"/>
      <c r="BL748" s="38"/>
      <c r="BM748" s="38"/>
      <c r="BN748" s="38"/>
    </row>
    <row r="749" spans="1:66" s="197" customFormat="1" ht="14.25" customHeight="1">
      <c r="A749" s="25">
        <v>6</v>
      </c>
      <c r="B749" s="14" t="s">
        <v>452</v>
      </c>
      <c r="C749" s="15">
        <v>17</v>
      </c>
      <c r="D749" s="16">
        <v>0.75</v>
      </c>
      <c r="E749" s="17"/>
      <c r="F749" s="17">
        <v>0.75</v>
      </c>
      <c r="G749" s="18">
        <v>3339</v>
      </c>
      <c r="H749" s="18" t="s">
        <v>568</v>
      </c>
      <c r="I749" s="16">
        <v>0.75</v>
      </c>
      <c r="J749" s="16"/>
      <c r="K749" s="16"/>
      <c r="L749" s="16"/>
      <c r="M749" s="16" t="s">
        <v>130</v>
      </c>
      <c r="N749" s="16" t="s">
        <v>1465</v>
      </c>
      <c r="O749" s="18"/>
      <c r="P749" s="1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  <c r="BD749" s="38"/>
      <c r="BE749" s="38"/>
      <c r="BF749" s="38"/>
      <c r="BG749" s="38"/>
      <c r="BH749" s="38"/>
      <c r="BI749" s="38"/>
      <c r="BJ749" s="38"/>
      <c r="BK749" s="38"/>
      <c r="BL749" s="38"/>
      <c r="BM749" s="38"/>
      <c r="BN749" s="38"/>
    </row>
    <row r="750" spans="1:16" ht="14.25" customHeight="1">
      <c r="A750" s="21">
        <v>7</v>
      </c>
      <c r="B750" s="7" t="s">
        <v>176</v>
      </c>
      <c r="C750" s="8">
        <v>11</v>
      </c>
      <c r="D750" s="9">
        <v>1</v>
      </c>
      <c r="E750" s="10">
        <v>1</v>
      </c>
      <c r="F750" s="11"/>
      <c r="G750" s="12">
        <v>2193</v>
      </c>
      <c r="H750" s="12" t="s">
        <v>724</v>
      </c>
      <c r="N750" s="9" t="s">
        <v>252</v>
      </c>
      <c r="O750" s="37">
        <v>42884</v>
      </c>
      <c r="P750" s="12" t="s">
        <v>135</v>
      </c>
    </row>
    <row r="751" spans="1:16" ht="14.25" customHeight="1">
      <c r="A751" s="21"/>
      <c r="B751" s="7"/>
      <c r="C751" s="8"/>
      <c r="E751" s="10"/>
      <c r="F751" s="11"/>
      <c r="H751" s="12" t="s">
        <v>887</v>
      </c>
      <c r="I751" s="9">
        <v>1</v>
      </c>
      <c r="N751" s="9" t="s">
        <v>255</v>
      </c>
      <c r="O751" s="37"/>
      <c r="P751" s="12" t="s">
        <v>135</v>
      </c>
    </row>
    <row r="752" spans="1:16" ht="14.25" customHeight="1">
      <c r="A752" s="21">
        <v>8</v>
      </c>
      <c r="B752" s="7" t="s">
        <v>543</v>
      </c>
      <c r="C752" s="8">
        <v>10</v>
      </c>
      <c r="D752" s="9">
        <v>1</v>
      </c>
      <c r="E752" s="10">
        <v>1</v>
      </c>
      <c r="F752" s="11"/>
      <c r="G752" s="12">
        <v>2026</v>
      </c>
      <c r="H752" s="12" t="s">
        <v>888</v>
      </c>
      <c r="I752" s="9">
        <v>1</v>
      </c>
      <c r="P752" s="12" t="s">
        <v>135</v>
      </c>
    </row>
    <row r="753" spans="1:16" ht="14.25" customHeight="1">
      <c r="A753" s="273" t="s">
        <v>147</v>
      </c>
      <c r="B753" s="273"/>
      <c r="C753" s="20"/>
      <c r="D753" s="11">
        <f>SUM(D739:D752)</f>
        <v>8.9</v>
      </c>
      <c r="E753" s="11"/>
      <c r="F753" s="11"/>
      <c r="G753" s="19"/>
      <c r="H753" s="19"/>
      <c r="I753" s="11"/>
      <c r="J753" s="11"/>
      <c r="K753" s="11"/>
      <c r="L753" s="11"/>
      <c r="M753" s="11"/>
      <c r="N753" s="11"/>
      <c r="O753" s="19"/>
      <c r="P753" s="19"/>
    </row>
    <row r="754" spans="1:16" ht="15" customHeight="1">
      <c r="A754" s="277" t="s">
        <v>122</v>
      </c>
      <c r="B754" s="277"/>
      <c r="C754" s="20"/>
      <c r="D754" s="9">
        <f>D748+D749</f>
        <v>1.25</v>
      </c>
      <c r="E754" s="11"/>
      <c r="F754" s="11"/>
      <c r="G754" s="19"/>
      <c r="H754" s="19"/>
      <c r="I754" s="11"/>
      <c r="J754" s="11"/>
      <c r="K754" s="11"/>
      <c r="L754" s="11"/>
      <c r="M754" s="11"/>
      <c r="N754" s="11"/>
      <c r="O754" s="19"/>
      <c r="P754" s="19"/>
    </row>
    <row r="755" spans="1:16" s="188" customFormat="1" ht="41.25" customHeight="1">
      <c r="A755" s="97"/>
      <c r="B755" s="212" t="s">
        <v>889</v>
      </c>
      <c r="C755" s="97"/>
      <c r="D755" s="198">
        <f>SUM(E755:F755)</f>
        <v>63.900000000000006</v>
      </c>
      <c r="E755" s="198">
        <f>SUM(E761:E762,E788,E804,E822)</f>
        <v>62.900000000000006</v>
      </c>
      <c r="F755" s="198">
        <f>SUM(F761:F762,F788,F804,F822)</f>
        <v>1</v>
      </c>
      <c r="G755" s="97"/>
      <c r="H755" s="97"/>
      <c r="I755" s="139"/>
      <c r="J755" s="139"/>
      <c r="K755" s="139"/>
      <c r="L755" s="139"/>
      <c r="M755" s="139"/>
      <c r="N755" s="139"/>
      <c r="O755" s="97"/>
      <c r="P755" s="97"/>
    </row>
    <row r="756" spans="1:16" ht="26.25" customHeight="1">
      <c r="A756" s="21">
        <v>1</v>
      </c>
      <c r="B756" s="22" t="s">
        <v>124</v>
      </c>
      <c r="C756" s="23">
        <v>21</v>
      </c>
      <c r="D756" s="9">
        <v>1</v>
      </c>
      <c r="E756" s="10">
        <v>1</v>
      </c>
      <c r="F756" s="11"/>
      <c r="G756" s="12">
        <v>4285</v>
      </c>
      <c r="H756" s="12" t="s">
        <v>890</v>
      </c>
      <c r="I756" s="9">
        <v>1</v>
      </c>
      <c r="L756" s="9" t="s">
        <v>891</v>
      </c>
      <c r="M756" s="9" t="s">
        <v>130</v>
      </c>
      <c r="P756" s="12" t="s">
        <v>109</v>
      </c>
    </row>
    <row r="757" spans="1:16" ht="27" customHeight="1">
      <c r="A757" s="6">
        <v>2</v>
      </c>
      <c r="B757" s="7" t="s">
        <v>131</v>
      </c>
      <c r="C757" s="8"/>
      <c r="D757" s="9">
        <v>1</v>
      </c>
      <c r="E757" s="10">
        <v>1</v>
      </c>
      <c r="F757" s="11"/>
      <c r="G757" s="12">
        <v>4071</v>
      </c>
      <c r="H757" s="12" t="s">
        <v>892</v>
      </c>
      <c r="I757" s="9">
        <v>1</v>
      </c>
      <c r="L757" s="9" t="s">
        <v>893</v>
      </c>
      <c r="M757" s="9" t="s">
        <v>130</v>
      </c>
      <c r="P757" s="12" t="s">
        <v>109</v>
      </c>
    </row>
    <row r="758" spans="1:16" ht="14.25" customHeight="1">
      <c r="A758" s="21">
        <v>3</v>
      </c>
      <c r="B758" s="7" t="s">
        <v>133</v>
      </c>
      <c r="C758" s="8">
        <v>10</v>
      </c>
      <c r="D758" s="58">
        <v>2</v>
      </c>
      <c r="E758" s="59">
        <v>0.5</v>
      </c>
      <c r="F758" s="60"/>
      <c r="G758" s="12">
        <v>2026</v>
      </c>
      <c r="H758" s="12" t="s">
        <v>894</v>
      </c>
      <c r="I758" s="9">
        <v>0.5</v>
      </c>
      <c r="M758" s="12" t="s">
        <v>117</v>
      </c>
      <c r="O758" s="37">
        <v>42551</v>
      </c>
      <c r="P758" s="12" t="s">
        <v>135</v>
      </c>
    </row>
    <row r="759" spans="1:16" ht="14.25" customHeight="1">
      <c r="A759" s="21"/>
      <c r="B759" s="7"/>
      <c r="C759" s="8"/>
      <c r="D759" s="58"/>
      <c r="E759" s="59">
        <v>1</v>
      </c>
      <c r="F759" s="60"/>
      <c r="J759" s="9">
        <v>1</v>
      </c>
      <c r="O759" s="37"/>
      <c r="P759" s="12" t="s">
        <v>135</v>
      </c>
    </row>
    <row r="760" spans="1:15" ht="14.25" customHeight="1">
      <c r="A760" s="21"/>
      <c r="B760" s="7"/>
      <c r="C760" s="8"/>
      <c r="D760" s="58"/>
      <c r="E760" s="59">
        <v>0.5</v>
      </c>
      <c r="F760" s="60"/>
      <c r="J760" s="9">
        <v>0.5</v>
      </c>
      <c r="O760" s="37"/>
    </row>
    <row r="761" spans="1:16" ht="14.25" customHeight="1">
      <c r="A761" s="273" t="s">
        <v>147</v>
      </c>
      <c r="B761" s="273"/>
      <c r="C761" s="20"/>
      <c r="D761" s="11">
        <f>SUM(D756:D758)</f>
        <v>4</v>
      </c>
      <c r="E761" s="28">
        <f>SUM(E756:E760)</f>
        <v>4</v>
      </c>
      <c r="F761" s="28">
        <f>SUM(F756:F759)</f>
        <v>0</v>
      </c>
      <c r="G761" s="19"/>
      <c r="H761" s="19"/>
      <c r="I761" s="11"/>
      <c r="J761" s="11"/>
      <c r="K761" s="11"/>
      <c r="L761" s="11"/>
      <c r="M761" s="11"/>
      <c r="N761" s="11"/>
      <c r="O761" s="19"/>
      <c r="P761" s="19"/>
    </row>
    <row r="762" spans="1:16" s="188" customFormat="1" ht="33" customHeight="1">
      <c r="A762" s="49"/>
      <c r="B762" s="49" t="s">
        <v>895</v>
      </c>
      <c r="C762" s="171"/>
      <c r="D762" s="194">
        <f>SUM(E762:F762)</f>
        <v>17.05</v>
      </c>
      <c r="E762" s="198">
        <f>SUM(E763:E785)</f>
        <v>16.3</v>
      </c>
      <c r="F762" s="198">
        <f>SUM(F763:F785)</f>
        <v>0.75</v>
      </c>
      <c r="G762" s="171"/>
      <c r="H762" s="171"/>
      <c r="I762" s="172"/>
      <c r="J762" s="172"/>
      <c r="K762" s="172"/>
      <c r="L762" s="172"/>
      <c r="M762" s="172"/>
      <c r="N762" s="172"/>
      <c r="O762" s="171"/>
      <c r="P762" s="171"/>
    </row>
    <row r="763" spans="1:17" ht="14.25" customHeight="1">
      <c r="A763" s="21">
        <v>1</v>
      </c>
      <c r="B763" s="7" t="s">
        <v>149</v>
      </c>
      <c r="C763" s="8">
        <v>21</v>
      </c>
      <c r="D763" s="9">
        <v>1</v>
      </c>
      <c r="E763" s="10">
        <v>1</v>
      </c>
      <c r="F763" s="11"/>
      <c r="G763" s="12">
        <v>4285</v>
      </c>
      <c r="H763" s="12" t="s">
        <v>896</v>
      </c>
      <c r="I763" s="9">
        <v>1</v>
      </c>
      <c r="L763" s="33" t="s">
        <v>897</v>
      </c>
      <c r="M763" s="12" t="s">
        <v>130</v>
      </c>
      <c r="P763" s="12" t="s">
        <v>109</v>
      </c>
      <c r="Q763" s="199" t="s">
        <v>898</v>
      </c>
    </row>
    <row r="764" spans="1:17" ht="14.25" customHeight="1">
      <c r="A764" s="21">
        <v>2</v>
      </c>
      <c r="B764" s="7" t="s">
        <v>899</v>
      </c>
      <c r="C764" s="8">
        <v>20</v>
      </c>
      <c r="D764" s="9">
        <v>2.15</v>
      </c>
      <c r="E764" s="10">
        <v>0.45</v>
      </c>
      <c r="F764" s="11"/>
      <c r="G764" s="12">
        <v>4051</v>
      </c>
      <c r="J764" s="9">
        <v>0.45</v>
      </c>
      <c r="L764" s="33"/>
      <c r="M764" s="12"/>
      <c r="P764" s="12" t="s">
        <v>109</v>
      </c>
      <c r="Q764" s="199" t="s">
        <v>900</v>
      </c>
    </row>
    <row r="765" spans="1:17" ht="14.25" customHeight="1">
      <c r="A765" s="21"/>
      <c r="B765" s="7"/>
      <c r="C765" s="8"/>
      <c r="E765" s="10">
        <v>1</v>
      </c>
      <c r="F765" s="11"/>
      <c r="H765" s="12" t="s">
        <v>901</v>
      </c>
      <c r="I765" s="9">
        <v>1</v>
      </c>
      <c r="L765" s="33" t="s">
        <v>902</v>
      </c>
      <c r="M765" s="12" t="s">
        <v>130</v>
      </c>
      <c r="P765" s="12" t="s">
        <v>109</v>
      </c>
      <c r="Q765" s="199"/>
    </row>
    <row r="766" spans="1:17" ht="14.25" customHeight="1">
      <c r="A766" s="21"/>
      <c r="B766" s="7"/>
      <c r="C766" s="8"/>
      <c r="E766" s="10">
        <v>0.2</v>
      </c>
      <c r="F766" s="11"/>
      <c r="J766" s="9">
        <v>0.2</v>
      </c>
      <c r="L766" s="33"/>
      <c r="M766" s="12"/>
      <c r="P766" s="12" t="s">
        <v>109</v>
      </c>
      <c r="Q766" s="199"/>
    </row>
    <row r="767" spans="1:17" ht="14.25" customHeight="1">
      <c r="A767" s="21"/>
      <c r="B767" s="7"/>
      <c r="C767" s="8"/>
      <c r="E767" s="10">
        <v>0.5</v>
      </c>
      <c r="F767" s="11"/>
      <c r="H767" s="48" t="s">
        <v>903</v>
      </c>
      <c r="I767" s="9">
        <v>0.5</v>
      </c>
      <c r="L767" s="33" t="s">
        <v>904</v>
      </c>
      <c r="M767" s="12" t="s">
        <v>130</v>
      </c>
      <c r="P767" s="12" t="s">
        <v>109</v>
      </c>
      <c r="Q767" s="199"/>
    </row>
    <row r="768" spans="1:16" ht="14.25" customHeight="1">
      <c r="A768" s="21">
        <v>3</v>
      </c>
      <c r="B768" s="7" t="s">
        <v>831</v>
      </c>
      <c r="C768" s="8">
        <v>19</v>
      </c>
      <c r="D768" s="9">
        <v>6.4</v>
      </c>
      <c r="E768" s="10">
        <v>1</v>
      </c>
      <c r="F768" s="11"/>
      <c r="G768" s="12">
        <v>3806</v>
      </c>
      <c r="H768" s="12" t="s">
        <v>905</v>
      </c>
      <c r="I768" s="9">
        <v>1</v>
      </c>
      <c r="L768" s="33" t="s">
        <v>906</v>
      </c>
      <c r="M768" s="12" t="s">
        <v>130</v>
      </c>
      <c r="P768" s="12" t="s">
        <v>109</v>
      </c>
    </row>
    <row r="769" spans="1:16" ht="14.25" customHeight="1">
      <c r="A769" s="21"/>
      <c r="B769" s="7"/>
      <c r="C769" s="8"/>
      <c r="E769" s="10">
        <v>1</v>
      </c>
      <c r="F769" s="11"/>
      <c r="H769" s="12" t="s">
        <v>907</v>
      </c>
      <c r="I769" s="9">
        <v>1</v>
      </c>
      <c r="L769" s="33" t="s">
        <v>908</v>
      </c>
      <c r="M769" s="12" t="s">
        <v>130</v>
      </c>
      <c r="P769" s="12" t="s">
        <v>109</v>
      </c>
    </row>
    <row r="770" spans="1:16" ht="14.25" customHeight="1">
      <c r="A770" s="21"/>
      <c r="B770" s="7"/>
      <c r="C770" s="8"/>
      <c r="E770" s="10">
        <v>0.2</v>
      </c>
      <c r="F770" s="11"/>
      <c r="J770" s="9">
        <v>0.2</v>
      </c>
      <c r="L770" s="33"/>
      <c r="M770" s="12"/>
      <c r="P770" s="12" t="s">
        <v>109</v>
      </c>
    </row>
    <row r="771" spans="1:16" ht="14.25" customHeight="1">
      <c r="A771" s="21"/>
      <c r="B771" s="7"/>
      <c r="C771" s="8"/>
      <c r="E771" s="10">
        <v>1</v>
      </c>
      <c r="F771" s="11"/>
      <c r="H771" s="12" t="s">
        <v>909</v>
      </c>
      <c r="I771" s="9">
        <v>1</v>
      </c>
      <c r="L771" s="33" t="s">
        <v>908</v>
      </c>
      <c r="M771" s="12" t="s">
        <v>130</v>
      </c>
      <c r="P771" s="12" t="s">
        <v>109</v>
      </c>
    </row>
    <row r="772" spans="1:16" ht="14.25" customHeight="1">
      <c r="A772" s="21"/>
      <c r="B772" s="7"/>
      <c r="C772" s="8"/>
      <c r="E772" s="10">
        <v>0.2</v>
      </c>
      <c r="F772" s="11"/>
      <c r="J772" s="9">
        <v>0.2</v>
      </c>
      <c r="L772" s="33"/>
      <c r="M772" s="12"/>
      <c r="P772" s="12" t="s">
        <v>109</v>
      </c>
    </row>
    <row r="773" spans="1:16" ht="14.25" customHeight="1">
      <c r="A773" s="21"/>
      <c r="B773" s="7"/>
      <c r="C773" s="8"/>
      <c r="E773" s="10">
        <v>1</v>
      </c>
      <c r="F773" s="11"/>
      <c r="H773" s="12" t="s">
        <v>910</v>
      </c>
      <c r="I773" s="9">
        <v>1</v>
      </c>
      <c r="L773" s="33" t="s">
        <v>911</v>
      </c>
      <c r="M773" s="12" t="s">
        <v>130</v>
      </c>
      <c r="P773" s="12" t="s">
        <v>109</v>
      </c>
    </row>
    <row r="774" spans="1:16" ht="14.25" customHeight="1">
      <c r="A774" s="21"/>
      <c r="B774" s="7"/>
      <c r="C774" s="8"/>
      <c r="E774" s="10">
        <v>1</v>
      </c>
      <c r="F774" s="11"/>
      <c r="H774" s="12" t="s">
        <v>912</v>
      </c>
      <c r="I774" s="9">
        <v>1</v>
      </c>
      <c r="L774" s="33" t="s">
        <v>911</v>
      </c>
      <c r="M774" s="12" t="s">
        <v>130</v>
      </c>
      <c r="P774" s="12" t="s">
        <v>109</v>
      </c>
    </row>
    <row r="775" spans="1:16" ht="14.25" customHeight="1">
      <c r="A775" s="21"/>
      <c r="B775" s="7"/>
      <c r="C775" s="8"/>
      <c r="E775" s="10">
        <v>1</v>
      </c>
      <c r="F775" s="11"/>
      <c r="H775" s="12" t="s">
        <v>913</v>
      </c>
      <c r="I775" s="9">
        <v>1</v>
      </c>
      <c r="L775" s="33" t="s">
        <v>911</v>
      </c>
      <c r="M775" s="12" t="s">
        <v>130</v>
      </c>
      <c r="P775" s="12" t="s">
        <v>109</v>
      </c>
    </row>
    <row r="776" spans="1:17" ht="14.25" customHeight="1">
      <c r="A776" s="21">
        <v>4</v>
      </c>
      <c r="B776" s="7" t="s">
        <v>208</v>
      </c>
      <c r="C776" s="8">
        <v>19</v>
      </c>
      <c r="D776" s="9">
        <v>1</v>
      </c>
      <c r="E776" s="10">
        <v>1</v>
      </c>
      <c r="F776" s="11"/>
      <c r="G776" s="12">
        <v>3806</v>
      </c>
      <c r="H776" s="12" t="s">
        <v>914</v>
      </c>
      <c r="I776" s="9">
        <v>1</v>
      </c>
      <c r="M776" s="12" t="s">
        <v>130</v>
      </c>
      <c r="P776" s="12" t="s">
        <v>109</v>
      </c>
      <c r="Q776" s="38" t="s">
        <v>915</v>
      </c>
    </row>
    <row r="777" spans="1:16" ht="14.25" customHeight="1">
      <c r="A777" s="21">
        <v>5</v>
      </c>
      <c r="B777" s="7" t="s">
        <v>172</v>
      </c>
      <c r="C777" s="8">
        <v>17</v>
      </c>
      <c r="D777" s="9">
        <v>2</v>
      </c>
      <c r="E777" s="10">
        <v>1</v>
      </c>
      <c r="F777" s="11"/>
      <c r="G777" s="12">
        <v>3339</v>
      </c>
      <c r="H777" s="12" t="s">
        <v>916</v>
      </c>
      <c r="I777" s="9">
        <v>1</v>
      </c>
      <c r="M777" s="12" t="s">
        <v>130</v>
      </c>
      <c r="P777" s="12" t="s">
        <v>109</v>
      </c>
    </row>
    <row r="778" spans="1:16" ht="14.25" customHeight="1">
      <c r="A778" s="21"/>
      <c r="B778" s="7"/>
      <c r="C778" s="8"/>
      <c r="E778" s="10">
        <v>1</v>
      </c>
      <c r="F778" s="11"/>
      <c r="H778" s="12" t="s">
        <v>917</v>
      </c>
      <c r="I778" s="9">
        <v>1</v>
      </c>
      <c r="M778" s="12" t="s">
        <v>130</v>
      </c>
      <c r="P778" s="12" t="s">
        <v>109</v>
      </c>
    </row>
    <row r="779" spans="1:16" ht="14.25" customHeight="1">
      <c r="A779" s="21">
        <v>6</v>
      </c>
      <c r="B779" s="51" t="s">
        <v>174</v>
      </c>
      <c r="C779" s="42">
        <v>16</v>
      </c>
      <c r="D779" s="9">
        <v>0.75</v>
      </c>
      <c r="E779" s="10">
        <v>0.75</v>
      </c>
      <c r="F779" s="11"/>
      <c r="G779" s="12">
        <v>3105</v>
      </c>
      <c r="H779" s="12" t="s">
        <v>918</v>
      </c>
      <c r="J779" s="9">
        <v>0.75</v>
      </c>
      <c r="M779" s="12" t="s">
        <v>130</v>
      </c>
      <c r="N779" s="9" t="s">
        <v>252</v>
      </c>
      <c r="P779" s="12" t="s">
        <v>109</v>
      </c>
    </row>
    <row r="780" spans="1:66" s="197" customFormat="1" ht="14.25" customHeight="1">
      <c r="A780" s="25">
        <v>7</v>
      </c>
      <c r="B780" s="14" t="s">
        <v>607</v>
      </c>
      <c r="C780" s="221">
        <v>17</v>
      </c>
      <c r="D780" s="16">
        <v>0.5</v>
      </c>
      <c r="E780" s="17"/>
      <c r="F780" s="17">
        <v>0.5</v>
      </c>
      <c r="G780" s="18">
        <v>3339</v>
      </c>
      <c r="H780" s="18"/>
      <c r="I780" s="16"/>
      <c r="J780" s="16"/>
      <c r="K780" s="16">
        <v>0.5</v>
      </c>
      <c r="L780" s="16"/>
      <c r="M780" s="16"/>
      <c r="N780" s="16"/>
      <c r="O780" s="18"/>
      <c r="P780" s="1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  <c r="BD780" s="38"/>
      <c r="BE780" s="38"/>
      <c r="BF780" s="38"/>
      <c r="BG780" s="38"/>
      <c r="BH780" s="38"/>
      <c r="BI780" s="38"/>
      <c r="BJ780" s="38"/>
      <c r="BK780" s="38"/>
      <c r="BL780" s="38"/>
      <c r="BM780" s="38"/>
      <c r="BN780" s="38"/>
    </row>
    <row r="781" spans="1:66" s="197" customFormat="1" ht="14.25" customHeight="1">
      <c r="A781" s="25">
        <v>8</v>
      </c>
      <c r="B781" s="14" t="s">
        <v>452</v>
      </c>
      <c r="C781" s="15">
        <v>17</v>
      </c>
      <c r="D781" s="16">
        <v>0.25</v>
      </c>
      <c r="E781" s="17"/>
      <c r="F781" s="17">
        <v>0.25</v>
      </c>
      <c r="G781" s="18">
        <v>3339</v>
      </c>
      <c r="H781" s="18"/>
      <c r="I781" s="16"/>
      <c r="J781" s="16"/>
      <c r="K781" s="16">
        <v>0.25</v>
      </c>
      <c r="L781" s="16"/>
      <c r="M781" s="16"/>
      <c r="N781" s="16"/>
      <c r="O781" s="18"/>
      <c r="P781" s="1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  <c r="BD781" s="38"/>
      <c r="BE781" s="38"/>
      <c r="BF781" s="38"/>
      <c r="BG781" s="38"/>
      <c r="BH781" s="38"/>
      <c r="BI781" s="38"/>
      <c r="BJ781" s="38"/>
      <c r="BK781" s="38"/>
      <c r="BL781" s="38"/>
      <c r="BM781" s="38"/>
      <c r="BN781" s="38"/>
    </row>
    <row r="782" spans="1:16" ht="14.25" customHeight="1">
      <c r="A782" s="21">
        <v>9</v>
      </c>
      <c r="B782" s="7" t="s">
        <v>176</v>
      </c>
      <c r="C782" s="8">
        <v>11</v>
      </c>
      <c r="D782" s="9">
        <v>1</v>
      </c>
      <c r="E782" s="10">
        <v>1</v>
      </c>
      <c r="F782" s="11"/>
      <c r="G782" s="12">
        <v>2193</v>
      </c>
      <c r="H782" s="12" t="s">
        <v>920</v>
      </c>
      <c r="I782" s="9">
        <v>1</v>
      </c>
      <c r="M782" s="12" t="s">
        <v>117</v>
      </c>
      <c r="P782" s="12" t="s">
        <v>135</v>
      </c>
    </row>
    <row r="783" spans="1:16" ht="14.25" customHeight="1">
      <c r="A783" s="21">
        <v>10</v>
      </c>
      <c r="B783" s="7" t="s">
        <v>133</v>
      </c>
      <c r="C783" s="8">
        <v>10</v>
      </c>
      <c r="D783" s="9">
        <v>2</v>
      </c>
      <c r="E783" s="10">
        <v>1</v>
      </c>
      <c r="F783" s="11"/>
      <c r="G783" s="12">
        <v>2026</v>
      </c>
      <c r="H783" s="12" t="s">
        <v>921</v>
      </c>
      <c r="N783" s="9" t="s">
        <v>252</v>
      </c>
      <c r="O783" s="37">
        <v>43416</v>
      </c>
      <c r="P783" s="12" t="s">
        <v>135</v>
      </c>
    </row>
    <row r="784" spans="1:16" ht="14.25" customHeight="1">
      <c r="A784" s="21"/>
      <c r="B784" s="7"/>
      <c r="C784" s="8"/>
      <c r="E784" s="10"/>
      <c r="F784" s="11"/>
      <c r="H784" s="12" t="s">
        <v>922</v>
      </c>
      <c r="I784" s="9">
        <v>1</v>
      </c>
      <c r="N784" s="9" t="s">
        <v>255</v>
      </c>
      <c r="P784" s="12" t="s">
        <v>135</v>
      </c>
    </row>
    <row r="785" spans="1:16" ht="14.25" customHeight="1">
      <c r="A785" s="21"/>
      <c r="B785" s="7"/>
      <c r="C785" s="8"/>
      <c r="E785" s="10">
        <v>1</v>
      </c>
      <c r="F785" s="11"/>
      <c r="H785" s="12" t="s">
        <v>923</v>
      </c>
      <c r="I785" s="9">
        <v>1</v>
      </c>
      <c r="P785" s="12" t="s">
        <v>135</v>
      </c>
    </row>
    <row r="786" spans="1:16" ht="14.25" customHeight="1">
      <c r="A786" s="273" t="s">
        <v>147</v>
      </c>
      <c r="B786" s="273"/>
      <c r="C786" s="20"/>
      <c r="D786" s="11">
        <f>SUM(D763:D783)</f>
        <v>17.05</v>
      </c>
      <c r="E786" s="11"/>
      <c r="F786" s="11"/>
      <c r="G786" s="19"/>
      <c r="H786" s="19"/>
      <c r="I786" s="11"/>
      <c r="J786" s="11"/>
      <c r="K786" s="11"/>
      <c r="L786" s="11"/>
      <c r="M786" s="11"/>
      <c r="N786" s="11"/>
      <c r="O786" s="19"/>
      <c r="P786" s="19"/>
    </row>
    <row r="787" spans="1:16" ht="15" customHeight="1">
      <c r="A787" s="277" t="s">
        <v>122</v>
      </c>
      <c r="B787" s="277"/>
      <c r="C787" s="20"/>
      <c r="D787" s="9">
        <f>D780+D781</f>
        <v>0.75</v>
      </c>
      <c r="E787" s="11"/>
      <c r="F787" s="11"/>
      <c r="G787" s="19"/>
      <c r="H787" s="19"/>
      <c r="I787" s="11"/>
      <c r="J787" s="11"/>
      <c r="K787" s="11"/>
      <c r="L787" s="11"/>
      <c r="M787" s="11"/>
      <c r="N787" s="11"/>
      <c r="O787" s="19"/>
      <c r="P787" s="19"/>
    </row>
    <row r="788" spans="1:16" s="188" customFormat="1" ht="29.25" customHeight="1">
      <c r="A788" s="49"/>
      <c r="B788" s="49" t="s">
        <v>924</v>
      </c>
      <c r="C788" s="171"/>
      <c r="D788" s="194">
        <f>SUM(E788:F788)</f>
        <v>6.25</v>
      </c>
      <c r="E788" s="198">
        <f>SUM(E789:E800)</f>
        <v>6.25</v>
      </c>
      <c r="F788" s="198">
        <f>SUM(F789:F800)</f>
        <v>0</v>
      </c>
      <c r="G788" s="171"/>
      <c r="H788" s="171"/>
      <c r="I788" s="172"/>
      <c r="J788" s="172"/>
      <c r="K788" s="172"/>
      <c r="L788" s="172"/>
      <c r="M788" s="172"/>
      <c r="N788" s="172"/>
      <c r="O788" s="171"/>
      <c r="P788" s="171"/>
    </row>
    <row r="789" spans="1:16" ht="14.25" customHeight="1">
      <c r="A789" s="21">
        <v>1</v>
      </c>
      <c r="B789" s="7" t="s">
        <v>149</v>
      </c>
      <c r="C789" s="8">
        <v>21</v>
      </c>
      <c r="D789" s="9">
        <v>1</v>
      </c>
      <c r="E789" s="10">
        <v>1</v>
      </c>
      <c r="F789" s="11"/>
      <c r="G789" s="12">
        <v>4285</v>
      </c>
      <c r="H789" s="12" t="s">
        <v>925</v>
      </c>
      <c r="I789" s="9">
        <v>1</v>
      </c>
      <c r="L789" s="33" t="s">
        <v>897</v>
      </c>
      <c r="M789" s="12" t="s">
        <v>130</v>
      </c>
      <c r="P789" s="12" t="s">
        <v>109</v>
      </c>
    </row>
    <row r="790" spans="1:17" ht="14.25" customHeight="1">
      <c r="A790" s="21">
        <v>2</v>
      </c>
      <c r="B790" s="7" t="s">
        <v>157</v>
      </c>
      <c r="C790" s="8">
        <v>20</v>
      </c>
      <c r="D790" s="9">
        <v>1.25</v>
      </c>
      <c r="E790" s="10">
        <v>0.25</v>
      </c>
      <c r="F790" s="11"/>
      <c r="G790" s="12">
        <v>4051</v>
      </c>
      <c r="H790" s="12" t="s">
        <v>926</v>
      </c>
      <c r="I790" s="9">
        <v>0.25</v>
      </c>
      <c r="L790" s="33" t="s">
        <v>927</v>
      </c>
      <c r="M790" s="12" t="s">
        <v>130</v>
      </c>
      <c r="P790" s="12" t="s">
        <v>109</v>
      </c>
      <c r="Q790" s="199"/>
    </row>
    <row r="791" spans="1:17" ht="14.25" customHeight="1">
      <c r="A791" s="21"/>
      <c r="B791" s="7"/>
      <c r="C791" s="8"/>
      <c r="E791" s="10">
        <v>0.5</v>
      </c>
      <c r="F791" s="11"/>
      <c r="H791" s="12" t="s">
        <v>928</v>
      </c>
      <c r="I791" s="9">
        <v>0.5</v>
      </c>
      <c r="L791" s="33" t="s">
        <v>927</v>
      </c>
      <c r="M791" s="12" t="s">
        <v>130</v>
      </c>
      <c r="P791" s="12" t="s">
        <v>109</v>
      </c>
      <c r="Q791" s="199"/>
    </row>
    <row r="792" spans="1:17" ht="14.25" customHeight="1">
      <c r="A792" s="21"/>
      <c r="B792" s="7"/>
      <c r="C792" s="8"/>
      <c r="E792" s="10">
        <v>0.5</v>
      </c>
      <c r="F792" s="11"/>
      <c r="H792" s="12" t="s">
        <v>929</v>
      </c>
      <c r="I792" s="9">
        <v>0.5</v>
      </c>
      <c r="L792" s="33" t="s">
        <v>930</v>
      </c>
      <c r="M792" s="12" t="s">
        <v>130</v>
      </c>
      <c r="P792" s="12" t="s">
        <v>109</v>
      </c>
      <c r="Q792" s="199"/>
    </row>
    <row r="793" spans="1:16" ht="14.25" customHeight="1">
      <c r="A793" s="21">
        <v>3</v>
      </c>
      <c r="B793" s="7" t="s">
        <v>161</v>
      </c>
      <c r="C793" s="8">
        <v>19</v>
      </c>
      <c r="D793" s="9">
        <v>0.75</v>
      </c>
      <c r="E793" s="10">
        <v>0.25</v>
      </c>
      <c r="F793" s="11"/>
      <c r="G793" s="12">
        <v>3806</v>
      </c>
      <c r="H793" s="12" t="s">
        <v>931</v>
      </c>
      <c r="I793" s="9">
        <v>0.25</v>
      </c>
      <c r="L793" s="33" t="s">
        <v>927</v>
      </c>
      <c r="M793" s="12" t="s">
        <v>130</v>
      </c>
      <c r="P793" s="12" t="s">
        <v>109</v>
      </c>
    </row>
    <row r="794" spans="1:16" ht="14.25" customHeight="1">
      <c r="A794" s="21"/>
      <c r="B794" s="7"/>
      <c r="C794" s="8"/>
      <c r="E794" s="10">
        <v>0.5</v>
      </c>
      <c r="F794" s="11"/>
      <c r="H794" s="12" t="s">
        <v>932</v>
      </c>
      <c r="I794" s="9">
        <v>0.5</v>
      </c>
      <c r="L794" s="33" t="s">
        <v>517</v>
      </c>
      <c r="M794" s="12" t="s">
        <v>130</v>
      </c>
      <c r="P794" s="12" t="s">
        <v>109</v>
      </c>
    </row>
    <row r="795" spans="1:16" ht="14.25" customHeight="1">
      <c r="A795" s="21">
        <v>4</v>
      </c>
      <c r="B795" s="7" t="s">
        <v>208</v>
      </c>
      <c r="C795" s="8">
        <v>19</v>
      </c>
      <c r="D795" s="9">
        <v>0.5</v>
      </c>
      <c r="E795" s="10">
        <v>0.5</v>
      </c>
      <c r="F795" s="11"/>
      <c r="G795" s="12">
        <v>3806</v>
      </c>
      <c r="H795" s="12" t="s">
        <v>933</v>
      </c>
      <c r="I795" s="9">
        <v>0.5</v>
      </c>
      <c r="L795" s="33" t="s">
        <v>934</v>
      </c>
      <c r="M795" s="12" t="s">
        <v>130</v>
      </c>
      <c r="P795" s="12" t="s">
        <v>109</v>
      </c>
    </row>
    <row r="796" spans="1:16" ht="14.25" customHeight="1">
      <c r="A796" s="21">
        <v>5</v>
      </c>
      <c r="B796" s="7" t="s">
        <v>172</v>
      </c>
      <c r="C796" s="8">
        <v>17</v>
      </c>
      <c r="D796" s="9">
        <v>0.75</v>
      </c>
      <c r="E796" s="10">
        <v>0.25</v>
      </c>
      <c r="F796" s="11"/>
      <c r="G796" s="12">
        <v>3339</v>
      </c>
      <c r="J796" s="9">
        <v>0.25</v>
      </c>
      <c r="M796" s="12"/>
      <c r="P796" s="12" t="s">
        <v>109</v>
      </c>
    </row>
    <row r="797" spans="1:16" ht="14.25" customHeight="1">
      <c r="A797" s="21"/>
      <c r="B797" s="7"/>
      <c r="C797" s="8"/>
      <c r="E797" s="10">
        <v>0.25</v>
      </c>
      <c r="F797" s="11"/>
      <c r="H797" s="12" t="s">
        <v>935</v>
      </c>
      <c r="I797" s="9">
        <v>0.25</v>
      </c>
      <c r="M797" s="12" t="s">
        <v>130</v>
      </c>
      <c r="P797" s="12" t="s">
        <v>109</v>
      </c>
    </row>
    <row r="798" spans="1:16" ht="14.25" customHeight="1">
      <c r="A798" s="21"/>
      <c r="B798" s="7"/>
      <c r="C798" s="8"/>
      <c r="E798" s="10">
        <v>0.25</v>
      </c>
      <c r="F798" s="11"/>
      <c r="H798" s="12" t="s">
        <v>936</v>
      </c>
      <c r="I798" s="9">
        <v>0.25</v>
      </c>
      <c r="M798" s="12" t="s">
        <v>130</v>
      </c>
      <c r="P798" s="12" t="s">
        <v>109</v>
      </c>
    </row>
    <row r="799" spans="1:16" ht="14.25" customHeight="1">
      <c r="A799" s="21">
        <v>6</v>
      </c>
      <c r="B799" s="7" t="s">
        <v>176</v>
      </c>
      <c r="C799" s="8">
        <v>11</v>
      </c>
      <c r="D799" s="9">
        <v>1</v>
      </c>
      <c r="E799" s="10">
        <v>1</v>
      </c>
      <c r="F799" s="11"/>
      <c r="G799" s="12">
        <v>2193</v>
      </c>
      <c r="H799" s="12" t="s">
        <v>937</v>
      </c>
      <c r="I799" s="9">
        <v>1</v>
      </c>
      <c r="P799" s="12" t="s">
        <v>135</v>
      </c>
    </row>
    <row r="800" spans="1:16" ht="14.25" customHeight="1">
      <c r="A800" s="21">
        <v>7</v>
      </c>
      <c r="B800" s="7" t="s">
        <v>133</v>
      </c>
      <c r="C800" s="8">
        <v>10</v>
      </c>
      <c r="D800" s="9">
        <v>1</v>
      </c>
      <c r="E800" s="10">
        <v>1</v>
      </c>
      <c r="F800" s="11"/>
      <c r="G800" s="12">
        <v>2026</v>
      </c>
      <c r="H800" s="12" t="s">
        <v>938</v>
      </c>
      <c r="N800" s="9" t="s">
        <v>252</v>
      </c>
      <c r="O800" s="37">
        <v>43415</v>
      </c>
      <c r="P800" s="12" t="s">
        <v>135</v>
      </c>
    </row>
    <row r="801" spans="1:16" ht="14.25" customHeight="1">
      <c r="A801" s="21"/>
      <c r="B801" s="7"/>
      <c r="C801" s="8"/>
      <c r="E801" s="10"/>
      <c r="F801" s="11"/>
      <c r="H801" s="12" t="s">
        <v>937</v>
      </c>
      <c r="I801" s="9">
        <v>0.5</v>
      </c>
      <c r="M801" s="9" t="s">
        <v>939</v>
      </c>
      <c r="N801" s="9" t="s">
        <v>255</v>
      </c>
      <c r="O801" s="37" t="s">
        <v>940</v>
      </c>
      <c r="P801" s="12" t="s">
        <v>135</v>
      </c>
    </row>
    <row r="802" spans="1:16" ht="14.25" customHeight="1">
      <c r="A802" s="21"/>
      <c r="B802" s="7"/>
      <c r="C802" s="8"/>
      <c r="E802" s="10"/>
      <c r="F802" s="11"/>
      <c r="J802" s="9">
        <v>0.5</v>
      </c>
      <c r="O802" s="37"/>
      <c r="P802" s="12" t="s">
        <v>135</v>
      </c>
    </row>
    <row r="803" spans="1:16" ht="14.25" customHeight="1">
      <c r="A803" s="278" t="s">
        <v>179</v>
      </c>
      <c r="B803" s="278"/>
      <c r="C803" s="20"/>
      <c r="D803" s="11">
        <f>SUM(D789:D800)</f>
        <v>6.25</v>
      </c>
      <c r="E803" s="11"/>
      <c r="F803" s="11"/>
      <c r="G803" s="19"/>
      <c r="H803" s="19"/>
      <c r="I803" s="11"/>
      <c r="J803" s="11"/>
      <c r="K803" s="11"/>
      <c r="L803" s="11"/>
      <c r="M803" s="11"/>
      <c r="N803" s="11"/>
      <c r="O803" s="19"/>
      <c r="P803" s="19"/>
    </row>
    <row r="804" spans="1:16" s="188" customFormat="1" ht="36" customHeight="1">
      <c r="A804" s="49"/>
      <c r="B804" s="49" t="s">
        <v>941</v>
      </c>
      <c r="C804" s="171"/>
      <c r="D804" s="194">
        <f>SUM(E804:F804)</f>
        <v>11.2</v>
      </c>
      <c r="E804" s="198">
        <f>SUM(E805:E819)</f>
        <v>10.95</v>
      </c>
      <c r="F804" s="198">
        <f>SUM(F805:F819)</f>
        <v>0.25</v>
      </c>
      <c r="G804" s="171"/>
      <c r="H804" s="171"/>
      <c r="I804" s="172"/>
      <c r="J804" s="172"/>
      <c r="K804" s="172"/>
      <c r="L804" s="172"/>
      <c r="M804" s="172"/>
      <c r="N804" s="172"/>
      <c r="O804" s="171"/>
      <c r="P804" s="171"/>
    </row>
    <row r="805" spans="1:17" ht="26.25" customHeight="1">
      <c r="A805" s="21">
        <v>1</v>
      </c>
      <c r="B805" s="7" t="s">
        <v>424</v>
      </c>
      <c r="C805" s="8">
        <v>20</v>
      </c>
      <c r="D805" s="9">
        <v>1</v>
      </c>
      <c r="E805" s="10">
        <v>1</v>
      </c>
      <c r="F805" s="11"/>
      <c r="G805" s="12">
        <v>4051</v>
      </c>
      <c r="H805" s="12" t="s">
        <v>942</v>
      </c>
      <c r="I805" s="9">
        <v>1</v>
      </c>
      <c r="L805" s="33" t="s">
        <v>943</v>
      </c>
      <c r="M805" s="12" t="s">
        <v>130</v>
      </c>
      <c r="P805" s="12" t="s">
        <v>109</v>
      </c>
      <c r="Q805" s="38" t="s">
        <v>944</v>
      </c>
    </row>
    <row r="806" spans="1:17" ht="14.25" customHeight="1">
      <c r="A806" s="21">
        <v>2</v>
      </c>
      <c r="B806" s="7" t="s">
        <v>161</v>
      </c>
      <c r="C806" s="8">
        <v>19</v>
      </c>
      <c r="D806" s="9">
        <v>5.7</v>
      </c>
      <c r="E806" s="10">
        <v>1</v>
      </c>
      <c r="F806" s="11"/>
      <c r="G806" s="12">
        <v>3806</v>
      </c>
      <c r="H806" s="12" t="s">
        <v>945</v>
      </c>
      <c r="I806" s="9">
        <v>1</v>
      </c>
      <c r="L806" s="33" t="s">
        <v>517</v>
      </c>
      <c r="M806" s="12" t="s">
        <v>130</v>
      </c>
      <c r="P806" s="12" t="s">
        <v>109</v>
      </c>
      <c r="Q806" s="38" t="s">
        <v>946</v>
      </c>
    </row>
    <row r="807" spans="1:16" ht="14.25" customHeight="1">
      <c r="A807" s="21"/>
      <c r="B807" s="7"/>
      <c r="C807" s="8"/>
      <c r="E807" s="10">
        <v>1</v>
      </c>
      <c r="F807" s="11"/>
      <c r="H807" s="12" t="s">
        <v>947</v>
      </c>
      <c r="I807" s="9">
        <v>1</v>
      </c>
      <c r="L807" s="33" t="s">
        <v>517</v>
      </c>
      <c r="M807" s="12" t="s">
        <v>130</v>
      </c>
      <c r="P807" s="12" t="s">
        <v>109</v>
      </c>
    </row>
    <row r="808" spans="1:16" ht="14.25" customHeight="1">
      <c r="A808" s="21"/>
      <c r="B808" s="7"/>
      <c r="C808" s="8"/>
      <c r="E808" s="10">
        <v>0.2</v>
      </c>
      <c r="F808" s="11"/>
      <c r="J808" s="9">
        <v>0.2</v>
      </c>
      <c r="L808" s="33"/>
      <c r="M808" s="12"/>
      <c r="P808" s="12" t="s">
        <v>109</v>
      </c>
    </row>
    <row r="809" spans="1:16" ht="14.25" customHeight="1">
      <c r="A809" s="21"/>
      <c r="B809" s="7"/>
      <c r="C809" s="8"/>
      <c r="E809" s="10">
        <v>1</v>
      </c>
      <c r="F809" s="11"/>
      <c r="H809" s="12" t="s">
        <v>115</v>
      </c>
      <c r="I809" s="9">
        <v>1</v>
      </c>
      <c r="L809" s="33" t="s">
        <v>517</v>
      </c>
      <c r="M809" s="12" t="s">
        <v>130</v>
      </c>
      <c r="P809" s="12" t="s">
        <v>109</v>
      </c>
    </row>
    <row r="810" spans="1:16" ht="14.25" customHeight="1">
      <c r="A810" s="21"/>
      <c r="B810" s="7"/>
      <c r="C810" s="8"/>
      <c r="E810" s="10">
        <v>1</v>
      </c>
      <c r="F810" s="11"/>
      <c r="H810" s="12" t="s">
        <v>948</v>
      </c>
      <c r="I810" s="9">
        <v>1</v>
      </c>
      <c r="L810" s="33" t="s">
        <v>943</v>
      </c>
      <c r="M810" s="12" t="s">
        <v>130</v>
      </c>
      <c r="P810" s="12" t="s">
        <v>109</v>
      </c>
    </row>
    <row r="811" spans="1:16" ht="14.25" customHeight="1">
      <c r="A811" s="21"/>
      <c r="B811" s="7"/>
      <c r="C811" s="8"/>
      <c r="E811" s="10">
        <v>0.25</v>
      </c>
      <c r="F811" s="11"/>
      <c r="H811" s="12" t="s">
        <v>949</v>
      </c>
      <c r="I811" s="9">
        <v>0.25</v>
      </c>
      <c r="L811" s="33" t="s">
        <v>943</v>
      </c>
      <c r="M811" s="12" t="s">
        <v>130</v>
      </c>
      <c r="P811" s="12" t="s">
        <v>109</v>
      </c>
    </row>
    <row r="812" spans="1:16" ht="14.25" customHeight="1">
      <c r="A812" s="21"/>
      <c r="B812" s="7"/>
      <c r="C812" s="8"/>
      <c r="E812" s="10">
        <v>1</v>
      </c>
      <c r="F812" s="11"/>
      <c r="H812" s="12" t="s">
        <v>950</v>
      </c>
      <c r="I812" s="9">
        <v>1</v>
      </c>
      <c r="L812" s="33" t="s">
        <v>943</v>
      </c>
      <c r="M812" s="12" t="s">
        <v>130</v>
      </c>
      <c r="P812" s="12" t="s">
        <v>109</v>
      </c>
    </row>
    <row r="813" spans="1:16" ht="14.25" customHeight="1">
      <c r="A813" s="21"/>
      <c r="B813" s="7"/>
      <c r="C813" s="8"/>
      <c r="E813" s="10">
        <v>0.25</v>
      </c>
      <c r="F813" s="11"/>
      <c r="H813" s="12" t="s">
        <v>951</v>
      </c>
      <c r="I813" s="9">
        <v>0.25</v>
      </c>
      <c r="L813" s="33" t="s">
        <v>943</v>
      </c>
      <c r="M813" s="12" t="s">
        <v>130</v>
      </c>
      <c r="P813" s="12" t="s">
        <v>109</v>
      </c>
    </row>
    <row r="814" spans="1:17" ht="14.25" customHeight="1">
      <c r="A814" s="21">
        <v>3</v>
      </c>
      <c r="B814" s="7" t="s">
        <v>208</v>
      </c>
      <c r="C814" s="8">
        <v>19</v>
      </c>
      <c r="D814" s="9">
        <v>0.25</v>
      </c>
      <c r="E814" s="10">
        <v>0.25</v>
      </c>
      <c r="F814" s="11"/>
      <c r="G814" s="12">
        <v>3806</v>
      </c>
      <c r="J814" s="9">
        <v>0.25</v>
      </c>
      <c r="L814" s="33"/>
      <c r="M814" s="12"/>
      <c r="P814" s="12" t="s">
        <v>109</v>
      </c>
      <c r="Q814" s="38" t="s">
        <v>953</v>
      </c>
    </row>
    <row r="815" spans="1:17" ht="14.25" customHeight="1">
      <c r="A815" s="6">
        <v>4</v>
      </c>
      <c r="B815" s="7" t="s">
        <v>172</v>
      </c>
      <c r="C815" s="8">
        <v>17</v>
      </c>
      <c r="D815" s="9">
        <v>2</v>
      </c>
      <c r="E815" s="10">
        <v>1</v>
      </c>
      <c r="F815" s="11"/>
      <c r="G815" s="12">
        <v>3339</v>
      </c>
      <c r="H815" s="12" t="s">
        <v>954</v>
      </c>
      <c r="I815" s="9">
        <v>1</v>
      </c>
      <c r="M815" s="12" t="s">
        <v>130</v>
      </c>
      <c r="P815" s="12" t="s">
        <v>109</v>
      </c>
      <c r="Q815" s="38" t="s">
        <v>955</v>
      </c>
    </row>
    <row r="816" spans="1:16" ht="14.25" customHeight="1">
      <c r="A816" s="6"/>
      <c r="B816" s="7"/>
      <c r="C816" s="8"/>
      <c r="E816" s="10">
        <v>1</v>
      </c>
      <c r="F816" s="11"/>
      <c r="H816" s="12" t="s">
        <v>956</v>
      </c>
      <c r="I816" s="9">
        <v>1</v>
      </c>
      <c r="M816" s="12" t="s">
        <v>130</v>
      </c>
      <c r="P816" s="12" t="s">
        <v>109</v>
      </c>
    </row>
    <row r="817" spans="1:66" s="197" customFormat="1" ht="14.25" customHeight="1">
      <c r="A817" s="25">
        <v>5</v>
      </c>
      <c r="B817" s="14" t="s">
        <v>452</v>
      </c>
      <c r="C817" s="15">
        <v>17</v>
      </c>
      <c r="D817" s="16">
        <v>0.25</v>
      </c>
      <c r="E817" s="17"/>
      <c r="F817" s="17">
        <v>0.25</v>
      </c>
      <c r="G817" s="18">
        <v>3339</v>
      </c>
      <c r="H817" s="18"/>
      <c r="I817" s="16"/>
      <c r="J817" s="16"/>
      <c r="K817" s="16">
        <v>0.25</v>
      </c>
      <c r="L817" s="16"/>
      <c r="M817" s="16"/>
      <c r="N817" s="16"/>
      <c r="O817" s="18"/>
      <c r="P817" s="1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  <c r="BD817" s="38"/>
      <c r="BE817" s="38"/>
      <c r="BF817" s="38"/>
      <c r="BG817" s="38"/>
      <c r="BH817" s="38"/>
      <c r="BI817" s="38"/>
      <c r="BJ817" s="38"/>
      <c r="BK817" s="38"/>
      <c r="BL817" s="38"/>
      <c r="BM817" s="38"/>
      <c r="BN817" s="38"/>
    </row>
    <row r="818" spans="1:16" ht="14.25" customHeight="1">
      <c r="A818" s="21">
        <v>6</v>
      </c>
      <c r="B818" s="7" t="s">
        <v>176</v>
      </c>
      <c r="C818" s="8">
        <v>11</v>
      </c>
      <c r="D818" s="9">
        <v>1</v>
      </c>
      <c r="E818" s="10">
        <v>1</v>
      </c>
      <c r="F818" s="11"/>
      <c r="G818" s="12">
        <v>2193</v>
      </c>
      <c r="J818" s="9">
        <v>1</v>
      </c>
      <c r="P818" s="12" t="s">
        <v>135</v>
      </c>
    </row>
    <row r="819" spans="1:16" ht="14.25" customHeight="1">
      <c r="A819" s="21">
        <v>7</v>
      </c>
      <c r="B819" s="7" t="s">
        <v>379</v>
      </c>
      <c r="C819" s="8">
        <v>9</v>
      </c>
      <c r="D819" s="58">
        <v>1</v>
      </c>
      <c r="E819" s="10">
        <v>1</v>
      </c>
      <c r="F819" s="60"/>
      <c r="G819" s="12">
        <v>1925</v>
      </c>
      <c r="H819" s="12" t="s">
        <v>957</v>
      </c>
      <c r="I819" s="9">
        <v>1</v>
      </c>
      <c r="M819" s="9" t="s">
        <v>130</v>
      </c>
      <c r="P819" s="12" t="s">
        <v>135</v>
      </c>
    </row>
    <row r="820" spans="1:16" ht="14.25" customHeight="1">
      <c r="A820" s="273" t="s">
        <v>147</v>
      </c>
      <c r="B820" s="273"/>
      <c r="C820" s="20"/>
      <c r="D820" s="11">
        <f>SUM(D805:D819)</f>
        <v>11.2</v>
      </c>
      <c r="E820" s="11"/>
      <c r="F820" s="11"/>
      <c r="G820" s="19"/>
      <c r="H820" s="19"/>
      <c r="I820" s="11"/>
      <c r="J820" s="11"/>
      <c r="K820" s="11"/>
      <c r="L820" s="11"/>
      <c r="M820" s="11"/>
      <c r="N820" s="11"/>
      <c r="O820" s="19"/>
      <c r="P820" s="19"/>
    </row>
    <row r="821" spans="1:16" ht="15" customHeight="1">
      <c r="A821" s="277" t="s">
        <v>122</v>
      </c>
      <c r="B821" s="277"/>
      <c r="C821" s="20"/>
      <c r="D821" s="9">
        <f>D817</f>
        <v>0.25</v>
      </c>
      <c r="E821" s="11"/>
      <c r="F821" s="11"/>
      <c r="G821" s="19"/>
      <c r="H821" s="19"/>
      <c r="I821" s="11"/>
      <c r="J821" s="11"/>
      <c r="K821" s="11"/>
      <c r="L821" s="11"/>
      <c r="M821" s="11"/>
      <c r="N821" s="11"/>
      <c r="O821" s="19"/>
      <c r="P821" s="19"/>
    </row>
    <row r="822" spans="1:16" s="216" customFormat="1" ht="38.25" customHeight="1">
      <c r="A822" s="49"/>
      <c r="B822" s="49" t="s">
        <v>958</v>
      </c>
      <c r="C822" s="49"/>
      <c r="D822" s="194">
        <f>SUM(E822:F822)</f>
        <v>25.400000000000002</v>
      </c>
      <c r="E822" s="194">
        <f>SUM(E823:E861)</f>
        <v>25.400000000000002</v>
      </c>
      <c r="F822" s="194">
        <f>SUM(F823:F861)</f>
        <v>0</v>
      </c>
      <c r="G822" s="49"/>
      <c r="H822" s="49"/>
      <c r="I822" s="195"/>
      <c r="J822" s="195"/>
      <c r="K822" s="195"/>
      <c r="L822" s="195"/>
      <c r="M822" s="195"/>
      <c r="N822" s="195"/>
      <c r="O822" s="49"/>
      <c r="P822" s="49"/>
    </row>
    <row r="823" spans="1:17" ht="26.25" customHeight="1">
      <c r="A823" s="21">
        <v>1</v>
      </c>
      <c r="B823" s="7" t="s">
        <v>424</v>
      </c>
      <c r="C823" s="34">
        <v>19</v>
      </c>
      <c r="D823" s="9">
        <v>1</v>
      </c>
      <c r="E823" s="10">
        <v>1</v>
      </c>
      <c r="F823" s="11"/>
      <c r="G823" s="12">
        <v>3806</v>
      </c>
      <c r="H823" s="12" t="s">
        <v>959</v>
      </c>
      <c r="I823" s="9">
        <v>1</v>
      </c>
      <c r="L823" s="33" t="s">
        <v>517</v>
      </c>
      <c r="M823" s="12" t="s">
        <v>130</v>
      </c>
      <c r="P823" s="12" t="s">
        <v>109</v>
      </c>
      <c r="Q823" s="211" t="s">
        <v>960</v>
      </c>
    </row>
    <row r="824" spans="1:17" ht="14.25" customHeight="1">
      <c r="A824" s="21">
        <v>2</v>
      </c>
      <c r="B824" s="7" t="s">
        <v>157</v>
      </c>
      <c r="C824" s="34">
        <v>19</v>
      </c>
      <c r="D824" s="9">
        <v>0.95</v>
      </c>
      <c r="E824" s="10">
        <v>0.45</v>
      </c>
      <c r="F824" s="11"/>
      <c r="G824" s="12">
        <v>3806</v>
      </c>
      <c r="J824" s="9">
        <v>0.45</v>
      </c>
      <c r="L824" s="33"/>
      <c r="M824" s="12"/>
      <c r="P824" s="12" t="s">
        <v>109</v>
      </c>
      <c r="Q824" s="200" t="s">
        <v>961</v>
      </c>
    </row>
    <row r="825" spans="1:17" ht="14.25" customHeight="1">
      <c r="A825" s="21"/>
      <c r="B825" s="7"/>
      <c r="C825" s="34"/>
      <c r="E825" s="10">
        <v>0.5</v>
      </c>
      <c r="F825" s="11"/>
      <c r="J825" s="9">
        <v>0.5</v>
      </c>
      <c r="L825" s="33"/>
      <c r="M825" s="12"/>
      <c r="P825" s="12" t="s">
        <v>109</v>
      </c>
      <c r="Q825" s="200"/>
    </row>
    <row r="826" spans="1:16" ht="14.25" customHeight="1">
      <c r="A826" s="21">
        <v>3</v>
      </c>
      <c r="B826" s="7" t="s">
        <v>161</v>
      </c>
      <c r="C826" s="8">
        <v>19</v>
      </c>
      <c r="D826" s="9">
        <v>5.65</v>
      </c>
      <c r="E826" s="10">
        <v>0.25</v>
      </c>
      <c r="F826" s="11"/>
      <c r="G826" s="12">
        <v>3806</v>
      </c>
      <c r="H826" s="12" t="s">
        <v>962</v>
      </c>
      <c r="I826" s="9">
        <v>0.25</v>
      </c>
      <c r="L826" s="33" t="s">
        <v>517</v>
      </c>
      <c r="M826" s="12" t="s">
        <v>130</v>
      </c>
      <c r="P826" s="12" t="s">
        <v>109</v>
      </c>
    </row>
    <row r="827" spans="1:16" ht="14.25" customHeight="1">
      <c r="A827" s="21"/>
      <c r="B827" s="7"/>
      <c r="C827" s="8"/>
      <c r="E827" s="10">
        <v>1</v>
      </c>
      <c r="F827" s="11"/>
      <c r="H827" s="12" t="s">
        <v>963</v>
      </c>
      <c r="I827" s="9">
        <v>1</v>
      </c>
      <c r="L827" s="33" t="s">
        <v>517</v>
      </c>
      <c r="M827" s="12" t="s">
        <v>130</v>
      </c>
      <c r="P827" s="12" t="s">
        <v>109</v>
      </c>
    </row>
    <row r="828" spans="1:16" ht="14.25" customHeight="1">
      <c r="A828" s="21"/>
      <c r="B828" s="7"/>
      <c r="C828" s="8"/>
      <c r="E828" s="10">
        <v>0.75</v>
      </c>
      <c r="F828" s="11"/>
      <c r="H828" s="12" t="s">
        <v>964</v>
      </c>
      <c r="I828" s="9">
        <v>0.75</v>
      </c>
      <c r="L828" s="33" t="s">
        <v>943</v>
      </c>
      <c r="M828" s="12" t="s">
        <v>130</v>
      </c>
      <c r="P828" s="12" t="s">
        <v>109</v>
      </c>
    </row>
    <row r="829" spans="1:16" ht="14.25" customHeight="1">
      <c r="A829" s="21"/>
      <c r="B829" s="7"/>
      <c r="C829" s="8"/>
      <c r="E829" s="10">
        <v>1</v>
      </c>
      <c r="F829" s="11"/>
      <c r="H829" s="12" t="s">
        <v>965</v>
      </c>
      <c r="I829" s="9">
        <v>1</v>
      </c>
      <c r="L829" s="33" t="s">
        <v>517</v>
      </c>
      <c r="M829" s="12" t="s">
        <v>130</v>
      </c>
      <c r="P829" s="12" t="s">
        <v>109</v>
      </c>
    </row>
    <row r="830" spans="1:16" ht="14.25" customHeight="1">
      <c r="A830" s="21"/>
      <c r="B830" s="7"/>
      <c r="C830" s="8"/>
      <c r="E830" s="10">
        <v>0.2</v>
      </c>
      <c r="F830" s="11"/>
      <c r="J830" s="9">
        <v>0.2</v>
      </c>
      <c r="L830" s="33"/>
      <c r="M830" s="12"/>
      <c r="P830" s="12" t="s">
        <v>109</v>
      </c>
    </row>
    <row r="831" spans="1:16" ht="14.25" customHeight="1">
      <c r="A831" s="21"/>
      <c r="B831" s="7"/>
      <c r="C831" s="8"/>
      <c r="E831" s="10">
        <v>0.5</v>
      </c>
      <c r="F831" s="11"/>
      <c r="J831" s="9">
        <v>0.5</v>
      </c>
      <c r="L831" s="33"/>
      <c r="M831" s="12"/>
      <c r="P831" s="12" t="s">
        <v>109</v>
      </c>
    </row>
    <row r="832" spans="1:16" ht="14.25" customHeight="1">
      <c r="A832" s="21"/>
      <c r="B832" s="7"/>
      <c r="C832" s="8"/>
      <c r="E832" s="10">
        <v>1</v>
      </c>
      <c r="F832" s="11"/>
      <c r="H832" s="12" t="s">
        <v>966</v>
      </c>
      <c r="I832" s="9">
        <v>1</v>
      </c>
      <c r="L832" s="33" t="s">
        <v>517</v>
      </c>
      <c r="M832" s="12" t="s">
        <v>130</v>
      </c>
      <c r="P832" s="12" t="s">
        <v>109</v>
      </c>
    </row>
    <row r="833" spans="1:16" ht="14.25" customHeight="1">
      <c r="A833" s="21"/>
      <c r="B833" s="7"/>
      <c r="C833" s="8"/>
      <c r="E833" s="10">
        <v>0.2</v>
      </c>
      <c r="F833" s="11"/>
      <c r="J833" s="9">
        <v>0.2</v>
      </c>
      <c r="L833" s="33"/>
      <c r="M833" s="12"/>
      <c r="P833" s="12" t="s">
        <v>109</v>
      </c>
    </row>
    <row r="834" spans="1:16" ht="14.25" customHeight="1">
      <c r="A834" s="21"/>
      <c r="B834" s="7"/>
      <c r="C834" s="8"/>
      <c r="E834" s="10">
        <v>0.5</v>
      </c>
      <c r="F834" s="11"/>
      <c r="J834" s="9">
        <v>0.5</v>
      </c>
      <c r="L834" s="33"/>
      <c r="M834" s="12"/>
      <c r="P834" s="12" t="s">
        <v>109</v>
      </c>
    </row>
    <row r="835" spans="1:16" ht="14.25" customHeight="1">
      <c r="A835" s="21"/>
      <c r="B835" s="7"/>
      <c r="C835" s="8"/>
      <c r="E835" s="10">
        <v>0.25</v>
      </c>
      <c r="F835" s="11"/>
      <c r="J835" s="9">
        <v>0.25</v>
      </c>
      <c r="L835" s="33"/>
      <c r="M835" s="12"/>
      <c r="P835" s="12" t="s">
        <v>109</v>
      </c>
    </row>
    <row r="836" spans="1:16" ht="14.25" customHeight="1">
      <c r="A836" s="6">
        <v>4</v>
      </c>
      <c r="B836" s="7" t="s">
        <v>208</v>
      </c>
      <c r="C836" s="8">
        <v>19</v>
      </c>
      <c r="D836" s="9">
        <v>3.6</v>
      </c>
      <c r="E836" s="10">
        <v>1</v>
      </c>
      <c r="F836" s="11"/>
      <c r="G836" s="12">
        <v>3806</v>
      </c>
      <c r="H836" s="12" t="s">
        <v>967</v>
      </c>
      <c r="I836" s="9">
        <v>1</v>
      </c>
      <c r="L836" s="33" t="s">
        <v>952</v>
      </c>
      <c r="M836" s="12" t="s">
        <v>130</v>
      </c>
      <c r="P836" s="12" t="s">
        <v>109</v>
      </c>
    </row>
    <row r="837" spans="1:16" ht="14.25" customHeight="1">
      <c r="A837" s="6"/>
      <c r="B837" s="7"/>
      <c r="C837" s="8"/>
      <c r="E837" s="10">
        <v>0.25</v>
      </c>
      <c r="F837" s="11"/>
      <c r="J837" s="9">
        <v>0.25</v>
      </c>
      <c r="L837" s="33"/>
      <c r="M837" s="12"/>
      <c r="P837" s="12" t="s">
        <v>109</v>
      </c>
    </row>
    <row r="838" spans="1:16" ht="14.25" customHeight="1">
      <c r="A838" s="6"/>
      <c r="B838" s="7"/>
      <c r="C838" s="8"/>
      <c r="E838" s="10"/>
      <c r="F838" s="11"/>
      <c r="H838" s="12" t="s">
        <v>968</v>
      </c>
      <c r="L838" s="33" t="s">
        <v>201</v>
      </c>
      <c r="M838" s="12" t="s">
        <v>130</v>
      </c>
      <c r="O838" s="9" t="s">
        <v>919</v>
      </c>
      <c r="P838" s="12" t="s">
        <v>109</v>
      </c>
    </row>
    <row r="839" spans="1:16" ht="14.25" customHeight="1">
      <c r="A839" s="6"/>
      <c r="B839" s="7"/>
      <c r="C839" s="8"/>
      <c r="E839" s="10">
        <v>1</v>
      </c>
      <c r="F839" s="11"/>
      <c r="H839" s="12" t="s">
        <v>969</v>
      </c>
      <c r="I839" s="9">
        <v>1</v>
      </c>
      <c r="L839" s="33" t="s">
        <v>952</v>
      </c>
      <c r="M839" s="12" t="s">
        <v>130</v>
      </c>
      <c r="N839" s="12" t="s">
        <v>970</v>
      </c>
      <c r="P839" s="12" t="s">
        <v>109</v>
      </c>
    </row>
    <row r="840" spans="1:16" ht="14.25" customHeight="1">
      <c r="A840" s="6"/>
      <c r="B840" s="7"/>
      <c r="C840" s="8"/>
      <c r="E840" s="10">
        <v>0.35</v>
      </c>
      <c r="F840" s="11"/>
      <c r="J840" s="9">
        <v>0.35</v>
      </c>
      <c r="L840" s="33"/>
      <c r="M840" s="12"/>
      <c r="N840" s="36"/>
      <c r="O840" s="9"/>
      <c r="P840" s="12" t="s">
        <v>109</v>
      </c>
    </row>
    <row r="841" spans="1:15" ht="14.25" customHeight="1">
      <c r="A841" s="6"/>
      <c r="B841" s="7"/>
      <c r="C841" s="8"/>
      <c r="E841" s="10">
        <v>1</v>
      </c>
      <c r="F841" s="11"/>
      <c r="I841" s="9">
        <v>1</v>
      </c>
      <c r="L841" s="33"/>
      <c r="M841" s="12" t="s">
        <v>1638</v>
      </c>
      <c r="N841" s="36"/>
      <c r="O841" s="9"/>
    </row>
    <row r="842" spans="1:17" ht="14.25" customHeight="1">
      <c r="A842" s="21">
        <v>5</v>
      </c>
      <c r="B842" s="7" t="s">
        <v>281</v>
      </c>
      <c r="C842" s="8">
        <v>17</v>
      </c>
      <c r="D842" s="9">
        <v>0.5</v>
      </c>
      <c r="E842" s="10">
        <v>0.5</v>
      </c>
      <c r="F842" s="11"/>
      <c r="G842" s="12">
        <v>3339</v>
      </c>
      <c r="J842" s="9">
        <v>0.5</v>
      </c>
      <c r="L842" s="33"/>
      <c r="M842" s="12"/>
      <c r="P842" s="12" t="s">
        <v>109</v>
      </c>
      <c r="Q842" s="38" t="s">
        <v>971</v>
      </c>
    </row>
    <row r="843" spans="1:16" ht="14.25" customHeight="1">
      <c r="A843" s="21">
        <v>6</v>
      </c>
      <c r="B843" s="7" t="s">
        <v>172</v>
      </c>
      <c r="C843" s="8">
        <v>17</v>
      </c>
      <c r="D843" s="9">
        <v>9.2</v>
      </c>
      <c r="E843" s="10">
        <v>0.5</v>
      </c>
      <c r="F843" s="11"/>
      <c r="G843" s="12">
        <v>3339</v>
      </c>
      <c r="H843" s="12" t="s">
        <v>972</v>
      </c>
      <c r="I843" s="9">
        <v>0.5</v>
      </c>
      <c r="M843" s="12" t="s">
        <v>130</v>
      </c>
      <c r="P843" s="12" t="s">
        <v>109</v>
      </c>
    </row>
    <row r="844" spans="1:16" ht="14.25" customHeight="1">
      <c r="A844" s="21"/>
      <c r="B844" s="7"/>
      <c r="C844" s="8"/>
      <c r="E844" s="10">
        <v>1</v>
      </c>
      <c r="F844" s="11"/>
      <c r="H844" s="12" t="s">
        <v>973</v>
      </c>
      <c r="I844" s="9">
        <v>1</v>
      </c>
      <c r="M844" s="12" t="s">
        <v>130</v>
      </c>
      <c r="P844" s="12" t="s">
        <v>109</v>
      </c>
    </row>
    <row r="845" spans="1:16" ht="14.25" customHeight="1">
      <c r="A845" s="21"/>
      <c r="B845" s="7"/>
      <c r="C845" s="8"/>
      <c r="E845" s="10">
        <v>0.2</v>
      </c>
      <c r="F845" s="11"/>
      <c r="J845" s="9">
        <v>0.2</v>
      </c>
      <c r="M845" s="12"/>
      <c r="P845" s="12" t="s">
        <v>109</v>
      </c>
    </row>
    <row r="846" spans="1:16" ht="14.25" customHeight="1">
      <c r="A846" s="21"/>
      <c r="B846" s="7"/>
      <c r="C846" s="8"/>
      <c r="E846" s="10">
        <v>0.75</v>
      </c>
      <c r="F846" s="11"/>
      <c r="H846" s="12" t="s">
        <v>974</v>
      </c>
      <c r="I846" s="9">
        <v>0.75</v>
      </c>
      <c r="M846" s="12" t="s">
        <v>130</v>
      </c>
      <c r="P846" s="12" t="s">
        <v>109</v>
      </c>
    </row>
    <row r="847" spans="1:16" ht="14.25" customHeight="1">
      <c r="A847" s="21"/>
      <c r="B847" s="7"/>
      <c r="C847" s="8"/>
      <c r="E847" s="10">
        <v>1</v>
      </c>
      <c r="F847" s="11"/>
      <c r="H847" s="12" t="s">
        <v>975</v>
      </c>
      <c r="I847" s="9">
        <v>1</v>
      </c>
      <c r="M847" s="12" t="s">
        <v>130</v>
      </c>
      <c r="P847" s="12" t="s">
        <v>109</v>
      </c>
    </row>
    <row r="848" spans="1:16" ht="14.25" customHeight="1">
      <c r="A848" s="21"/>
      <c r="B848" s="7"/>
      <c r="C848" s="8"/>
      <c r="E848" s="10">
        <v>0.2</v>
      </c>
      <c r="F848" s="11"/>
      <c r="J848" s="9">
        <v>0.2</v>
      </c>
      <c r="M848" s="12"/>
      <c r="P848" s="12" t="s">
        <v>109</v>
      </c>
    </row>
    <row r="849" spans="1:16" ht="14.25" customHeight="1">
      <c r="A849" s="21"/>
      <c r="B849" s="7"/>
      <c r="C849" s="8"/>
      <c r="E849" s="10">
        <v>1</v>
      </c>
      <c r="F849" s="11"/>
      <c r="H849" s="12" t="s">
        <v>976</v>
      </c>
      <c r="I849" s="9">
        <v>1</v>
      </c>
      <c r="M849" s="12" t="s">
        <v>130</v>
      </c>
      <c r="P849" s="12" t="s">
        <v>109</v>
      </c>
    </row>
    <row r="850" spans="1:16" ht="14.25" customHeight="1">
      <c r="A850" s="21"/>
      <c r="B850" s="7"/>
      <c r="C850" s="8"/>
      <c r="E850" s="10">
        <v>1</v>
      </c>
      <c r="F850" s="11"/>
      <c r="H850" s="12" t="s">
        <v>977</v>
      </c>
      <c r="I850" s="9">
        <v>1</v>
      </c>
      <c r="M850" s="12" t="s">
        <v>130</v>
      </c>
      <c r="N850" s="33"/>
      <c r="P850" s="12" t="s">
        <v>109</v>
      </c>
    </row>
    <row r="851" spans="1:16" ht="14.25" customHeight="1">
      <c r="A851" s="21"/>
      <c r="B851" s="7"/>
      <c r="C851" s="8"/>
      <c r="E851" s="10">
        <v>1</v>
      </c>
      <c r="F851" s="11"/>
      <c r="H851" s="12" t="s">
        <v>978</v>
      </c>
      <c r="I851" s="9">
        <v>1</v>
      </c>
      <c r="M851" s="12" t="s">
        <v>130</v>
      </c>
      <c r="N851" s="33"/>
      <c r="P851" s="12" t="s">
        <v>109</v>
      </c>
    </row>
    <row r="852" spans="1:16" ht="14.25" customHeight="1">
      <c r="A852" s="21"/>
      <c r="B852" s="7"/>
      <c r="C852" s="8"/>
      <c r="E852" s="10">
        <v>1</v>
      </c>
      <c r="F852" s="11"/>
      <c r="H852" s="12" t="s">
        <v>979</v>
      </c>
      <c r="I852" s="9">
        <v>1</v>
      </c>
      <c r="M852" s="12" t="s">
        <v>130</v>
      </c>
      <c r="P852" s="12" t="s">
        <v>109</v>
      </c>
    </row>
    <row r="853" spans="1:16" ht="14.25" customHeight="1">
      <c r="A853" s="21"/>
      <c r="B853" s="7"/>
      <c r="C853" s="8"/>
      <c r="E853" s="10">
        <v>0.2</v>
      </c>
      <c r="F853" s="11"/>
      <c r="J853" s="9">
        <v>0.2</v>
      </c>
      <c r="M853" s="12"/>
      <c r="P853" s="12" t="s">
        <v>109</v>
      </c>
    </row>
    <row r="854" spans="1:16" ht="14.25" customHeight="1">
      <c r="A854" s="21"/>
      <c r="B854" s="7"/>
      <c r="C854" s="8"/>
      <c r="E854" s="10">
        <v>0.35</v>
      </c>
      <c r="F854" s="11"/>
      <c r="H854" s="12" t="s">
        <v>980</v>
      </c>
      <c r="I854" s="9">
        <v>0.35</v>
      </c>
      <c r="M854" s="12" t="s">
        <v>130</v>
      </c>
      <c r="P854" s="12" t="s">
        <v>109</v>
      </c>
    </row>
    <row r="855" spans="1:16" ht="14.25" customHeight="1">
      <c r="A855" s="21"/>
      <c r="B855" s="7"/>
      <c r="C855" s="8"/>
      <c r="E855" s="10">
        <v>1</v>
      </c>
      <c r="F855" s="11"/>
      <c r="H855" s="12" t="s">
        <v>981</v>
      </c>
      <c r="I855" s="9">
        <v>1</v>
      </c>
      <c r="M855" s="12" t="s">
        <v>130</v>
      </c>
      <c r="P855" s="12" t="s">
        <v>109</v>
      </c>
    </row>
    <row r="856" spans="1:16" ht="14.25" customHeight="1">
      <c r="A856" s="21">
        <v>7</v>
      </c>
      <c r="B856" s="51" t="s">
        <v>982</v>
      </c>
      <c r="C856" s="42">
        <v>16</v>
      </c>
      <c r="D856" s="9">
        <v>0.5</v>
      </c>
      <c r="E856" s="10">
        <v>0.25</v>
      </c>
      <c r="F856" s="11"/>
      <c r="G856" s="12">
        <v>3105</v>
      </c>
      <c r="H856" s="12" t="s">
        <v>1067</v>
      </c>
      <c r="J856" s="9">
        <v>0.25</v>
      </c>
      <c r="M856" s="12"/>
      <c r="N856" s="9" t="s">
        <v>252</v>
      </c>
      <c r="P856" s="12" t="s">
        <v>109</v>
      </c>
    </row>
    <row r="857" spans="1:13" ht="14.25" customHeight="1">
      <c r="A857" s="21"/>
      <c r="B857" s="51"/>
      <c r="E857" s="10">
        <v>0.25</v>
      </c>
      <c r="F857" s="11"/>
      <c r="I857" s="9">
        <v>0.25</v>
      </c>
      <c r="M857" s="12" t="s">
        <v>1638</v>
      </c>
    </row>
    <row r="858" spans="1:16" ht="14.25" customHeight="1">
      <c r="A858" s="21">
        <v>8</v>
      </c>
      <c r="B858" s="7" t="s">
        <v>176</v>
      </c>
      <c r="C858" s="8">
        <v>11</v>
      </c>
      <c r="D858" s="9">
        <v>1</v>
      </c>
      <c r="E858" s="10">
        <v>1</v>
      </c>
      <c r="F858" s="11"/>
      <c r="G858" s="12">
        <v>2193</v>
      </c>
      <c r="H858" s="12" t="s">
        <v>983</v>
      </c>
      <c r="I858" s="9">
        <v>1</v>
      </c>
      <c r="P858" s="12" t="s">
        <v>135</v>
      </c>
    </row>
    <row r="859" spans="1:16" ht="14.25" customHeight="1">
      <c r="A859" s="21">
        <v>9</v>
      </c>
      <c r="B859" s="22" t="s">
        <v>133</v>
      </c>
      <c r="C859" s="8">
        <v>10</v>
      </c>
      <c r="D859" s="9">
        <v>2</v>
      </c>
      <c r="E859" s="10">
        <v>1</v>
      </c>
      <c r="F859" s="11"/>
      <c r="G859" s="12">
        <v>2026</v>
      </c>
      <c r="H859" s="12" t="s">
        <v>984</v>
      </c>
      <c r="I859" s="9">
        <v>1</v>
      </c>
      <c r="P859" s="12" t="s">
        <v>135</v>
      </c>
    </row>
    <row r="860" spans="1:16" ht="14.25" customHeight="1">
      <c r="A860" s="21"/>
      <c r="B860" s="22"/>
      <c r="C860" s="8"/>
      <c r="E860" s="10">
        <v>1</v>
      </c>
      <c r="F860" s="11"/>
      <c r="J860" s="9">
        <v>1</v>
      </c>
      <c r="P860" s="12" t="s">
        <v>135</v>
      </c>
    </row>
    <row r="861" spans="1:16" ht="14.25" customHeight="1">
      <c r="A861" s="21">
        <v>10</v>
      </c>
      <c r="B861" s="7" t="s">
        <v>379</v>
      </c>
      <c r="C861" s="8">
        <v>9</v>
      </c>
      <c r="D861" s="9">
        <v>1</v>
      </c>
      <c r="E861" s="10">
        <v>1</v>
      </c>
      <c r="F861" s="11"/>
      <c r="G861" s="12">
        <v>1925</v>
      </c>
      <c r="H861" s="12" t="s">
        <v>985</v>
      </c>
      <c r="N861" s="9" t="s">
        <v>252</v>
      </c>
      <c r="O861" s="37">
        <v>43305</v>
      </c>
      <c r="P861" s="12" t="s">
        <v>135</v>
      </c>
    </row>
    <row r="862" spans="1:16" ht="14.25" customHeight="1">
      <c r="A862" s="21"/>
      <c r="B862" s="7"/>
      <c r="C862" s="8"/>
      <c r="E862" s="10"/>
      <c r="F862" s="11"/>
      <c r="H862" s="12" t="s">
        <v>986</v>
      </c>
      <c r="I862" s="9">
        <v>0.5</v>
      </c>
      <c r="N862" s="9" t="s">
        <v>255</v>
      </c>
      <c r="O862" s="37"/>
      <c r="P862" s="12" t="s">
        <v>135</v>
      </c>
    </row>
    <row r="863" spans="1:16" ht="14.25" customHeight="1">
      <c r="A863" s="21"/>
      <c r="B863" s="7"/>
      <c r="C863" s="8"/>
      <c r="E863" s="10"/>
      <c r="F863" s="11"/>
      <c r="H863" s="12" t="s">
        <v>987</v>
      </c>
      <c r="I863" s="9">
        <v>0.5</v>
      </c>
      <c r="M863" s="9" t="s">
        <v>988</v>
      </c>
      <c r="N863" s="9" t="s">
        <v>255</v>
      </c>
      <c r="O863" s="37"/>
      <c r="P863" s="12" t="s">
        <v>135</v>
      </c>
    </row>
    <row r="864" spans="1:16" ht="14.25" customHeight="1">
      <c r="A864" s="273" t="s">
        <v>147</v>
      </c>
      <c r="B864" s="273"/>
      <c r="C864" s="20"/>
      <c r="D864" s="11">
        <f>SUM(D823:D861)</f>
        <v>25.4</v>
      </c>
      <c r="E864" s="11"/>
      <c r="F864" s="11"/>
      <c r="G864" s="19"/>
      <c r="H864" s="19"/>
      <c r="I864" s="11"/>
      <c r="J864" s="11"/>
      <c r="K864" s="11"/>
      <c r="L864" s="11"/>
      <c r="M864" s="11"/>
      <c r="N864" s="11"/>
      <c r="O864" s="19"/>
      <c r="P864" s="19"/>
    </row>
    <row r="865" spans="1:16" s="216" customFormat="1" ht="58.5" customHeight="1">
      <c r="A865" s="49"/>
      <c r="B865" s="219" t="s">
        <v>989</v>
      </c>
      <c r="C865" s="49"/>
      <c r="D865" s="194">
        <f>SUM(E865:F865)</f>
        <v>69.85</v>
      </c>
      <c r="E865" s="194">
        <f>SUM(E870:E871,E894,E912)</f>
        <v>42.85</v>
      </c>
      <c r="F865" s="194">
        <f>SUM(F870:F871,F894,F912)</f>
        <v>27</v>
      </c>
      <c r="G865" s="49"/>
      <c r="H865" s="49"/>
      <c r="I865" s="195"/>
      <c r="J865" s="195"/>
      <c r="K865" s="195"/>
      <c r="L865" s="195"/>
      <c r="M865" s="195"/>
      <c r="N865" s="195"/>
      <c r="O865" s="49"/>
      <c r="P865" s="49"/>
    </row>
    <row r="866" spans="1:16" ht="26.25" customHeight="1">
      <c r="A866" s="21">
        <v>1</v>
      </c>
      <c r="B866" s="22" t="s">
        <v>383</v>
      </c>
      <c r="C866" s="23">
        <v>21</v>
      </c>
      <c r="D866" s="9">
        <v>1</v>
      </c>
      <c r="E866" s="10">
        <v>1</v>
      </c>
      <c r="F866" s="11"/>
      <c r="G866" s="12">
        <v>4285</v>
      </c>
      <c r="H866" s="12" t="s">
        <v>990</v>
      </c>
      <c r="I866" s="9">
        <v>1</v>
      </c>
      <c r="L866" s="9" t="s">
        <v>991</v>
      </c>
      <c r="M866" s="9" t="s">
        <v>130</v>
      </c>
      <c r="P866" s="12" t="s">
        <v>109</v>
      </c>
    </row>
    <row r="867" spans="1:16" ht="27" customHeight="1">
      <c r="A867" s="6">
        <v>2</v>
      </c>
      <c r="B867" s="7" t="s">
        <v>131</v>
      </c>
      <c r="C867" s="8"/>
      <c r="D867" s="9">
        <v>1</v>
      </c>
      <c r="E867" s="10">
        <v>1</v>
      </c>
      <c r="F867" s="11"/>
      <c r="G867" s="12">
        <v>4071</v>
      </c>
      <c r="H867" s="12" t="s">
        <v>1000</v>
      </c>
      <c r="I867" s="9">
        <v>1</v>
      </c>
      <c r="L867" s="9" t="s">
        <v>1001</v>
      </c>
      <c r="M867" s="9" t="s">
        <v>130</v>
      </c>
      <c r="P867" s="12" t="s">
        <v>109</v>
      </c>
    </row>
    <row r="868" spans="1:16" ht="14.25" customHeight="1">
      <c r="A868" s="21">
        <v>3</v>
      </c>
      <c r="B868" s="7" t="s">
        <v>133</v>
      </c>
      <c r="C868" s="8">
        <v>10</v>
      </c>
      <c r="D868" s="9">
        <v>1</v>
      </c>
      <c r="E868" s="10">
        <v>1</v>
      </c>
      <c r="F868" s="11"/>
      <c r="G868" s="12">
        <v>2026</v>
      </c>
      <c r="H868" s="12" t="s">
        <v>1002</v>
      </c>
      <c r="I868" s="9">
        <v>1</v>
      </c>
      <c r="P868" s="12" t="s">
        <v>1003</v>
      </c>
    </row>
    <row r="869" spans="1:16" ht="14.25" customHeight="1">
      <c r="A869" s="21">
        <v>4</v>
      </c>
      <c r="B869" s="7" t="s">
        <v>133</v>
      </c>
      <c r="C869" s="8">
        <v>10</v>
      </c>
      <c r="D869" s="58">
        <v>1</v>
      </c>
      <c r="E869" s="59">
        <v>1</v>
      </c>
      <c r="F869" s="60"/>
      <c r="G869" s="12">
        <v>2026</v>
      </c>
      <c r="H869" s="12" t="s">
        <v>1004</v>
      </c>
      <c r="I869" s="9">
        <v>1</v>
      </c>
      <c r="P869" s="12" t="s">
        <v>1003</v>
      </c>
    </row>
    <row r="870" spans="1:16" ht="13.5" customHeight="1">
      <c r="A870" s="273" t="s">
        <v>147</v>
      </c>
      <c r="B870" s="273"/>
      <c r="C870" s="20"/>
      <c r="D870" s="11">
        <f>SUM(D866:D869)</f>
        <v>4</v>
      </c>
      <c r="E870" s="28">
        <f>SUM(E866:E869)</f>
        <v>4</v>
      </c>
      <c r="F870" s="28">
        <f>SUM(F866:F869)</f>
        <v>0</v>
      </c>
      <c r="G870" s="19"/>
      <c r="H870" s="19"/>
      <c r="I870" s="11"/>
      <c r="J870" s="11"/>
      <c r="K870" s="11"/>
      <c r="L870" s="11"/>
      <c r="M870" s="11"/>
      <c r="N870" s="11"/>
      <c r="O870" s="19"/>
      <c r="P870" s="19"/>
    </row>
    <row r="871" spans="1:16" s="216" customFormat="1" ht="34.5" customHeight="1">
      <c r="A871" s="49"/>
      <c r="B871" s="49" t="s">
        <v>1005</v>
      </c>
      <c r="C871" s="49"/>
      <c r="D871" s="194">
        <f>SUM(E871:F871)</f>
        <v>14.6</v>
      </c>
      <c r="E871" s="194">
        <f>SUM(E872:E892)</f>
        <v>14.6</v>
      </c>
      <c r="F871" s="194">
        <f>SUM(F872:F892)</f>
        <v>0</v>
      </c>
      <c r="G871" s="49"/>
      <c r="H871" s="49"/>
      <c r="I871" s="195"/>
      <c r="J871" s="195"/>
      <c r="K871" s="195"/>
      <c r="L871" s="195"/>
      <c r="M871" s="195"/>
      <c r="N871" s="195"/>
      <c r="O871" s="49"/>
      <c r="P871" s="49"/>
    </row>
    <row r="872" spans="1:17" ht="14.25" customHeight="1">
      <c r="A872" s="21">
        <v>1</v>
      </c>
      <c r="B872" s="7" t="s">
        <v>393</v>
      </c>
      <c r="C872" s="8">
        <v>19</v>
      </c>
      <c r="D872" s="9">
        <v>1</v>
      </c>
      <c r="E872" s="10">
        <v>1</v>
      </c>
      <c r="F872" s="11"/>
      <c r="G872" s="12">
        <v>3806</v>
      </c>
      <c r="H872" s="52" t="s">
        <v>1006</v>
      </c>
      <c r="I872" s="9">
        <v>1</v>
      </c>
      <c r="L872" s="12" t="s">
        <v>1007</v>
      </c>
      <c r="M872" s="12" t="s">
        <v>130</v>
      </c>
      <c r="P872" s="12" t="s">
        <v>109</v>
      </c>
      <c r="Q872" s="38" t="s">
        <v>1008</v>
      </c>
    </row>
    <row r="873" spans="1:17" ht="13.5" customHeight="1">
      <c r="A873" s="21">
        <v>2</v>
      </c>
      <c r="B873" s="7" t="s">
        <v>346</v>
      </c>
      <c r="C873" s="8">
        <v>20</v>
      </c>
      <c r="D873" s="58">
        <v>1</v>
      </c>
      <c r="E873" s="59">
        <v>1</v>
      </c>
      <c r="F873" s="60"/>
      <c r="G873" s="12">
        <v>4051</v>
      </c>
      <c r="H873" s="12" t="s">
        <v>1009</v>
      </c>
      <c r="I873" s="9">
        <v>1</v>
      </c>
      <c r="L873" s="12" t="s">
        <v>1010</v>
      </c>
      <c r="M873" s="12" t="s">
        <v>130</v>
      </c>
      <c r="P873" s="12" t="s">
        <v>109</v>
      </c>
      <c r="Q873" s="199" t="s">
        <v>1011</v>
      </c>
    </row>
    <row r="874" spans="1:17" ht="14.25" customHeight="1">
      <c r="A874" s="21">
        <v>3</v>
      </c>
      <c r="B874" s="7" t="s">
        <v>831</v>
      </c>
      <c r="C874" s="8">
        <v>19</v>
      </c>
      <c r="D874" s="9">
        <v>0.35</v>
      </c>
      <c r="E874" s="10">
        <v>0.35</v>
      </c>
      <c r="F874" s="11"/>
      <c r="G874" s="12">
        <v>3806</v>
      </c>
      <c r="J874" s="9">
        <v>0.35</v>
      </c>
      <c r="L874" s="12"/>
      <c r="M874" s="12"/>
      <c r="P874" s="12" t="s">
        <v>109</v>
      </c>
      <c r="Q874" s="38" t="s">
        <v>1008</v>
      </c>
    </row>
    <row r="875" spans="1:16" ht="14.25" customHeight="1">
      <c r="A875" s="6">
        <v>4</v>
      </c>
      <c r="B875" s="7" t="s">
        <v>208</v>
      </c>
      <c r="C875" s="8">
        <v>19</v>
      </c>
      <c r="D875" s="9">
        <v>1</v>
      </c>
      <c r="E875" s="10">
        <v>1</v>
      </c>
      <c r="F875" s="11"/>
      <c r="G875" s="12">
        <v>3806</v>
      </c>
      <c r="H875" s="12" t="s">
        <v>1012</v>
      </c>
      <c r="I875" s="9">
        <v>1</v>
      </c>
      <c r="L875" s="12" t="s">
        <v>1013</v>
      </c>
      <c r="M875" s="12" t="s">
        <v>130</v>
      </c>
      <c r="P875" s="12" t="s">
        <v>109</v>
      </c>
    </row>
    <row r="876" spans="1:16" ht="14.25" customHeight="1">
      <c r="A876" s="21">
        <v>5</v>
      </c>
      <c r="B876" s="7" t="s">
        <v>172</v>
      </c>
      <c r="C876" s="8">
        <v>17</v>
      </c>
      <c r="D876" s="9">
        <v>2.25</v>
      </c>
      <c r="E876" s="10">
        <v>0.5</v>
      </c>
      <c r="F876" s="11"/>
      <c r="G876" s="12">
        <v>3339</v>
      </c>
      <c r="H876" s="12" t="s">
        <v>1014</v>
      </c>
      <c r="I876" s="9">
        <v>0.5</v>
      </c>
      <c r="M876" s="12" t="s">
        <v>130</v>
      </c>
      <c r="P876" s="12" t="s">
        <v>109</v>
      </c>
    </row>
    <row r="877" spans="1:16" ht="14.25" customHeight="1">
      <c r="A877" s="21"/>
      <c r="B877" s="7"/>
      <c r="C877" s="8"/>
      <c r="E877" s="10">
        <v>1</v>
      </c>
      <c r="F877" s="11"/>
      <c r="H877" s="12" t="s">
        <v>1015</v>
      </c>
      <c r="I877" s="9">
        <v>1</v>
      </c>
      <c r="M877" s="12" t="s">
        <v>130</v>
      </c>
      <c r="P877" s="12" t="s">
        <v>109</v>
      </c>
    </row>
    <row r="878" spans="1:16" ht="14.25" customHeight="1">
      <c r="A878" s="21"/>
      <c r="B878" s="7"/>
      <c r="C878" s="8"/>
      <c r="E878" s="10">
        <v>0.25</v>
      </c>
      <c r="F878" s="11"/>
      <c r="J878" s="9">
        <v>0.25</v>
      </c>
      <c r="M878" s="12"/>
      <c r="P878" s="12" t="s">
        <v>109</v>
      </c>
    </row>
    <row r="879" spans="1:13" ht="14.25" customHeight="1">
      <c r="A879" s="21"/>
      <c r="B879" s="7"/>
      <c r="C879" s="8"/>
      <c r="E879" s="10">
        <v>0.5</v>
      </c>
      <c r="F879" s="11"/>
      <c r="I879" s="9">
        <v>0.5</v>
      </c>
      <c r="M879" s="12"/>
    </row>
    <row r="880" spans="1:16" ht="14.25" customHeight="1">
      <c r="A880" s="21">
        <v>6</v>
      </c>
      <c r="B880" s="7" t="s">
        <v>172</v>
      </c>
      <c r="C880" s="8">
        <v>17</v>
      </c>
      <c r="D880" s="9">
        <v>3.5</v>
      </c>
      <c r="E880" s="10">
        <v>1</v>
      </c>
      <c r="F880" s="11"/>
      <c r="G880" s="12">
        <v>3339</v>
      </c>
      <c r="H880" s="12" t="s">
        <v>1016</v>
      </c>
      <c r="I880" s="9">
        <v>1</v>
      </c>
      <c r="M880" s="12" t="s">
        <v>130</v>
      </c>
      <c r="P880" s="12" t="s">
        <v>109</v>
      </c>
    </row>
    <row r="881" spans="1:16" ht="14.25" customHeight="1">
      <c r="A881" s="21"/>
      <c r="B881" s="7"/>
      <c r="C881" s="8"/>
      <c r="E881" s="10">
        <v>1</v>
      </c>
      <c r="F881" s="11"/>
      <c r="H881" s="12" t="s">
        <v>1017</v>
      </c>
      <c r="I881" s="9">
        <v>1</v>
      </c>
      <c r="M881" s="12" t="s">
        <v>130</v>
      </c>
      <c r="P881" s="12" t="s">
        <v>109</v>
      </c>
    </row>
    <row r="882" spans="1:16" ht="14.25" customHeight="1">
      <c r="A882" s="21"/>
      <c r="B882" s="7"/>
      <c r="C882" s="8"/>
      <c r="E882" s="10">
        <v>1</v>
      </c>
      <c r="F882" s="11"/>
      <c r="H882" s="12" t="s">
        <v>1018</v>
      </c>
      <c r="I882" s="9">
        <v>1</v>
      </c>
      <c r="M882" s="12" t="s">
        <v>130</v>
      </c>
      <c r="P882" s="12" t="s">
        <v>109</v>
      </c>
    </row>
    <row r="883" spans="1:16" ht="14.25" customHeight="1">
      <c r="A883" s="21"/>
      <c r="B883" s="7"/>
      <c r="C883" s="8"/>
      <c r="E883" s="10">
        <v>0.5</v>
      </c>
      <c r="F883" s="11"/>
      <c r="H883" s="12" t="s">
        <v>1019</v>
      </c>
      <c r="I883" s="9">
        <v>0.5</v>
      </c>
      <c r="M883" s="12" t="s">
        <v>130</v>
      </c>
      <c r="P883" s="12" t="s">
        <v>109</v>
      </c>
    </row>
    <row r="884" spans="1:16" ht="14.25" customHeight="1">
      <c r="A884" s="21">
        <v>7</v>
      </c>
      <c r="B884" s="51" t="s">
        <v>982</v>
      </c>
      <c r="C884" s="42">
        <v>16</v>
      </c>
      <c r="D884" s="9">
        <v>1.75</v>
      </c>
      <c r="E884" s="10">
        <v>1</v>
      </c>
      <c r="F884" s="11"/>
      <c r="G884" s="12">
        <v>3105</v>
      </c>
      <c r="H884" s="12" t="s">
        <v>1020</v>
      </c>
      <c r="I884" s="9">
        <v>1</v>
      </c>
      <c r="M884" s="12" t="s">
        <v>130</v>
      </c>
      <c r="P884" s="12" t="s">
        <v>109</v>
      </c>
    </row>
    <row r="885" spans="1:16" ht="14.25" customHeight="1">
      <c r="A885" s="21"/>
      <c r="B885" s="51"/>
      <c r="E885" s="10">
        <v>0.75</v>
      </c>
      <c r="F885" s="11"/>
      <c r="H885" s="12" t="s">
        <v>1021</v>
      </c>
      <c r="I885" s="9">
        <v>0.75</v>
      </c>
      <c r="M885" s="12" t="s">
        <v>130</v>
      </c>
      <c r="P885" s="12" t="s">
        <v>109</v>
      </c>
    </row>
    <row r="886" spans="1:16" ht="14.25" customHeight="1">
      <c r="A886" s="6">
        <v>8</v>
      </c>
      <c r="B886" s="51" t="s">
        <v>982</v>
      </c>
      <c r="C886" s="42">
        <v>16</v>
      </c>
      <c r="D886" s="9">
        <v>0.75</v>
      </c>
      <c r="E886" s="10">
        <v>0.75</v>
      </c>
      <c r="F886" s="11"/>
      <c r="G886" s="12">
        <v>3105</v>
      </c>
      <c r="H886" s="12" t="s">
        <v>1022</v>
      </c>
      <c r="I886" s="9">
        <v>0.5</v>
      </c>
      <c r="M886" s="12" t="s">
        <v>130</v>
      </c>
      <c r="P886" s="12" t="s">
        <v>109</v>
      </c>
    </row>
    <row r="887" spans="1:16" ht="14.25" customHeight="1">
      <c r="A887" s="6"/>
      <c r="B887" s="51"/>
      <c r="E887" s="10"/>
      <c r="F887" s="11"/>
      <c r="H887" s="12" t="s">
        <v>1023</v>
      </c>
      <c r="I887" s="9">
        <v>0.25</v>
      </c>
      <c r="M887" s="12" t="s">
        <v>130</v>
      </c>
      <c r="P887" s="12" t="s">
        <v>109</v>
      </c>
    </row>
    <row r="888" spans="1:16" ht="14.25" customHeight="1">
      <c r="A888" s="21">
        <v>9</v>
      </c>
      <c r="B888" s="7" t="s">
        <v>176</v>
      </c>
      <c r="C888" s="8">
        <v>11</v>
      </c>
      <c r="D888" s="9">
        <v>1</v>
      </c>
      <c r="E888" s="10">
        <v>1</v>
      </c>
      <c r="F888" s="11"/>
      <c r="G888" s="12">
        <v>2193</v>
      </c>
      <c r="H888" s="12" t="s">
        <v>1024</v>
      </c>
      <c r="I888" s="9">
        <v>1</v>
      </c>
      <c r="P888" s="12" t="s">
        <v>1003</v>
      </c>
    </row>
    <row r="889" spans="1:16" ht="14.25" customHeight="1">
      <c r="A889" s="21">
        <v>10</v>
      </c>
      <c r="B889" s="7" t="s">
        <v>133</v>
      </c>
      <c r="C889" s="8">
        <v>10</v>
      </c>
      <c r="D889" s="9">
        <v>1</v>
      </c>
      <c r="E889" s="10">
        <v>1</v>
      </c>
      <c r="F889" s="11"/>
      <c r="G889" s="12">
        <v>2026</v>
      </c>
      <c r="H889" s="12" t="s">
        <v>1025</v>
      </c>
      <c r="N889" s="9" t="s">
        <v>252</v>
      </c>
      <c r="P889" s="12" t="s">
        <v>1003</v>
      </c>
    </row>
    <row r="890" spans="1:14" ht="14.25" customHeight="1">
      <c r="A890" s="21"/>
      <c r="B890" s="7"/>
      <c r="C890" s="8"/>
      <c r="E890" s="10"/>
      <c r="F890" s="11"/>
      <c r="H890" s="12" t="s">
        <v>1351</v>
      </c>
      <c r="I890" s="9">
        <v>0.5</v>
      </c>
      <c r="N890" s="9" t="s">
        <v>255</v>
      </c>
    </row>
    <row r="891" spans="1:10" ht="14.25" customHeight="1">
      <c r="A891" s="21"/>
      <c r="B891" s="7"/>
      <c r="C891" s="8"/>
      <c r="E891" s="10"/>
      <c r="F891" s="11"/>
      <c r="J891" s="9">
        <v>0.5</v>
      </c>
    </row>
    <row r="892" spans="1:16" ht="14.25" customHeight="1">
      <c r="A892" s="21">
        <v>11</v>
      </c>
      <c r="B892" s="7" t="s">
        <v>547</v>
      </c>
      <c r="C892" s="8">
        <v>5</v>
      </c>
      <c r="D892" s="9">
        <v>1</v>
      </c>
      <c r="E892" s="10">
        <v>1</v>
      </c>
      <c r="F892" s="11"/>
      <c r="G892" s="12">
        <v>1514</v>
      </c>
      <c r="H892" s="12" t="s">
        <v>1026</v>
      </c>
      <c r="I892" s="9">
        <v>1</v>
      </c>
      <c r="P892" s="12" t="s">
        <v>1003</v>
      </c>
    </row>
    <row r="893" spans="1:16" ht="13.5" customHeight="1">
      <c r="A893" s="273" t="s">
        <v>147</v>
      </c>
      <c r="B893" s="273"/>
      <c r="C893" s="20"/>
      <c r="D893" s="11">
        <f>SUM(D872:D892)</f>
        <v>14.6</v>
      </c>
      <c r="E893" s="11"/>
      <c r="F893" s="11"/>
      <c r="G893" s="19"/>
      <c r="H893" s="19"/>
      <c r="I893" s="11"/>
      <c r="J893" s="11"/>
      <c r="K893" s="11"/>
      <c r="L893" s="11"/>
      <c r="M893" s="11"/>
      <c r="N893" s="11"/>
      <c r="O893" s="19"/>
      <c r="P893" s="19"/>
    </row>
    <row r="894" spans="1:16" s="216" customFormat="1" ht="31.5" customHeight="1">
      <c r="A894" s="49"/>
      <c r="B894" s="49" t="s">
        <v>1027</v>
      </c>
      <c r="C894" s="49"/>
      <c r="D894" s="194">
        <f>SUM(E894:F894)</f>
        <v>12.25</v>
      </c>
      <c r="E894" s="194">
        <f>SUM(E895:E909)</f>
        <v>12.25</v>
      </c>
      <c r="F894" s="194">
        <f>SUM(F895:F909)</f>
        <v>0</v>
      </c>
      <c r="G894" s="49"/>
      <c r="H894" s="49"/>
      <c r="I894" s="195"/>
      <c r="J894" s="195"/>
      <c r="K894" s="195"/>
      <c r="L894" s="195"/>
      <c r="M894" s="195"/>
      <c r="N894" s="195"/>
      <c r="O894" s="49"/>
      <c r="P894" s="49"/>
    </row>
    <row r="895" spans="1:17" ht="14.25" customHeight="1">
      <c r="A895" s="21">
        <v>1</v>
      </c>
      <c r="B895" s="7" t="s">
        <v>393</v>
      </c>
      <c r="C895" s="8">
        <v>19</v>
      </c>
      <c r="D895" s="9">
        <v>1</v>
      </c>
      <c r="E895" s="10">
        <v>1</v>
      </c>
      <c r="F895" s="11"/>
      <c r="G895" s="12">
        <v>3806</v>
      </c>
      <c r="H895" s="48" t="s">
        <v>1028</v>
      </c>
      <c r="I895" s="9">
        <v>1</v>
      </c>
      <c r="L895" s="12" t="s">
        <v>1007</v>
      </c>
      <c r="M895" s="9" t="s">
        <v>130</v>
      </c>
      <c r="P895" s="12" t="s">
        <v>109</v>
      </c>
      <c r="Q895" s="38" t="s">
        <v>1029</v>
      </c>
    </row>
    <row r="896" spans="1:17" ht="14.25" customHeight="1">
      <c r="A896" s="21">
        <v>2</v>
      </c>
      <c r="B896" s="7" t="s">
        <v>346</v>
      </c>
      <c r="C896" s="8">
        <v>20</v>
      </c>
      <c r="D896" s="9">
        <v>1</v>
      </c>
      <c r="E896" s="10">
        <v>0.5</v>
      </c>
      <c r="F896" s="11"/>
      <c r="G896" s="12">
        <v>4051</v>
      </c>
      <c r="H896" s="48"/>
      <c r="J896" s="9">
        <v>0.5</v>
      </c>
      <c r="L896" s="12"/>
      <c r="M896" s="12"/>
      <c r="O896" s="48"/>
      <c r="P896" s="12" t="s">
        <v>109</v>
      </c>
      <c r="Q896" s="199" t="s">
        <v>1030</v>
      </c>
    </row>
    <row r="897" spans="1:17" ht="14.25" customHeight="1">
      <c r="A897" s="21"/>
      <c r="B897" s="7"/>
      <c r="C897" s="8"/>
      <c r="E897" s="10">
        <v>0.5</v>
      </c>
      <c r="F897" s="11"/>
      <c r="H897" s="48"/>
      <c r="J897" s="9">
        <v>0.5</v>
      </c>
      <c r="L897" s="12"/>
      <c r="M897" s="12"/>
      <c r="O897" s="48"/>
      <c r="P897" s="12" t="s">
        <v>109</v>
      </c>
      <c r="Q897" s="199"/>
    </row>
    <row r="898" spans="1:17" ht="14.25" customHeight="1">
      <c r="A898" s="21">
        <v>3</v>
      </c>
      <c r="B898" s="7" t="s">
        <v>208</v>
      </c>
      <c r="C898" s="8">
        <v>19</v>
      </c>
      <c r="D898" s="9">
        <v>1</v>
      </c>
      <c r="E898" s="10">
        <v>1</v>
      </c>
      <c r="F898" s="11"/>
      <c r="G898" s="12">
        <v>3806</v>
      </c>
      <c r="H898" s="12" t="s">
        <v>1031</v>
      </c>
      <c r="I898" s="9">
        <v>1</v>
      </c>
      <c r="L898" s="12" t="s">
        <v>1013</v>
      </c>
      <c r="M898" s="48" t="s">
        <v>130</v>
      </c>
      <c r="O898" s="48" t="s">
        <v>587</v>
      </c>
      <c r="P898" s="12" t="s">
        <v>109</v>
      </c>
      <c r="Q898" s="38" t="s">
        <v>1032</v>
      </c>
    </row>
    <row r="899" spans="1:16" ht="14.25" customHeight="1">
      <c r="A899" s="21">
        <v>4</v>
      </c>
      <c r="B899" s="7" t="s">
        <v>172</v>
      </c>
      <c r="C899" s="8">
        <v>17</v>
      </c>
      <c r="D899" s="9">
        <v>3.5</v>
      </c>
      <c r="E899" s="10">
        <v>0.5</v>
      </c>
      <c r="F899" s="11"/>
      <c r="G899" s="12">
        <v>3339</v>
      </c>
      <c r="J899" s="9">
        <v>0.5</v>
      </c>
      <c r="M899" s="48"/>
      <c r="O899" s="48"/>
      <c r="P899" s="12" t="s">
        <v>109</v>
      </c>
    </row>
    <row r="900" spans="1:16" ht="14.25" customHeight="1">
      <c r="A900" s="21"/>
      <c r="B900" s="7"/>
      <c r="C900" s="8"/>
      <c r="E900" s="10">
        <v>0.5</v>
      </c>
      <c r="F900" s="11"/>
      <c r="H900" s="12" t="s">
        <v>1034</v>
      </c>
      <c r="I900" s="9">
        <v>0.5</v>
      </c>
      <c r="M900" s="48" t="s">
        <v>130</v>
      </c>
      <c r="O900" s="48" t="s">
        <v>587</v>
      </c>
      <c r="P900" s="12" t="s">
        <v>109</v>
      </c>
    </row>
    <row r="901" spans="1:16" ht="14.25" customHeight="1">
      <c r="A901" s="21"/>
      <c r="B901" s="7"/>
      <c r="C901" s="8"/>
      <c r="E901" s="10">
        <v>1</v>
      </c>
      <c r="F901" s="11"/>
      <c r="H901" s="12" t="s">
        <v>1035</v>
      </c>
      <c r="I901" s="9">
        <v>1</v>
      </c>
      <c r="M901" s="48" t="s">
        <v>130</v>
      </c>
      <c r="O901" s="48" t="s">
        <v>587</v>
      </c>
      <c r="P901" s="12" t="s">
        <v>109</v>
      </c>
    </row>
    <row r="902" spans="1:16" ht="14.25" customHeight="1">
      <c r="A902" s="21"/>
      <c r="B902" s="7"/>
      <c r="C902" s="8"/>
      <c r="E902" s="10">
        <v>1</v>
      </c>
      <c r="F902" s="11"/>
      <c r="H902" s="12" t="s">
        <v>1036</v>
      </c>
      <c r="I902" s="9">
        <v>1</v>
      </c>
      <c r="M902" s="48" t="s">
        <v>130</v>
      </c>
      <c r="O902" s="48" t="s">
        <v>587</v>
      </c>
      <c r="P902" s="12" t="s">
        <v>109</v>
      </c>
    </row>
    <row r="903" spans="1:16" ht="14.25" customHeight="1">
      <c r="A903" s="21"/>
      <c r="B903" s="7"/>
      <c r="C903" s="8"/>
      <c r="E903" s="10">
        <v>0.5</v>
      </c>
      <c r="F903" s="11"/>
      <c r="H903" s="52"/>
      <c r="J903" s="9">
        <v>0.5</v>
      </c>
      <c r="M903" s="12"/>
      <c r="O903" s="48"/>
      <c r="P903" s="12" t="s">
        <v>109</v>
      </c>
    </row>
    <row r="904" spans="1:16" ht="14.25" customHeight="1">
      <c r="A904" s="6">
        <v>5</v>
      </c>
      <c r="B904" s="51" t="s">
        <v>982</v>
      </c>
      <c r="C904" s="42">
        <v>16</v>
      </c>
      <c r="D904" s="9">
        <v>3.75</v>
      </c>
      <c r="E904" s="10">
        <v>1</v>
      </c>
      <c r="F904" s="11"/>
      <c r="G904" s="12">
        <v>3105</v>
      </c>
      <c r="H904" s="12" t="s">
        <v>1037</v>
      </c>
      <c r="I904" s="9">
        <v>1</v>
      </c>
      <c r="M904" s="9" t="s">
        <v>130</v>
      </c>
      <c r="O904" s="48" t="s">
        <v>587</v>
      </c>
      <c r="P904" s="12" t="s">
        <v>109</v>
      </c>
    </row>
    <row r="905" spans="1:16" ht="14.25" customHeight="1">
      <c r="A905" s="6"/>
      <c r="B905" s="51"/>
      <c r="E905" s="10">
        <v>1</v>
      </c>
      <c r="F905" s="11"/>
      <c r="H905" s="12" t="s">
        <v>1038</v>
      </c>
      <c r="I905" s="9">
        <v>1</v>
      </c>
      <c r="M905" s="9" t="s">
        <v>130</v>
      </c>
      <c r="O905" s="48" t="s">
        <v>587</v>
      </c>
      <c r="P905" s="12" t="s">
        <v>109</v>
      </c>
    </row>
    <row r="906" spans="1:16" ht="14.25" customHeight="1">
      <c r="A906" s="6"/>
      <c r="B906" s="51"/>
      <c r="E906" s="10">
        <v>1</v>
      </c>
      <c r="F906" s="11"/>
      <c r="H906" s="12" t="s">
        <v>1039</v>
      </c>
      <c r="I906" s="9">
        <v>1</v>
      </c>
      <c r="M906" s="9" t="s">
        <v>130</v>
      </c>
      <c r="O906" s="48" t="s">
        <v>587</v>
      </c>
      <c r="P906" s="12" t="s">
        <v>109</v>
      </c>
    </row>
    <row r="907" spans="1:16" ht="14.25" customHeight="1">
      <c r="A907" s="6"/>
      <c r="B907" s="51"/>
      <c r="E907" s="10">
        <v>0.75</v>
      </c>
      <c r="F907" s="11"/>
      <c r="H907" s="12" t="s">
        <v>1040</v>
      </c>
      <c r="I907" s="9">
        <v>0.75</v>
      </c>
      <c r="M907" s="9" t="s">
        <v>130</v>
      </c>
      <c r="O907" s="48" t="s">
        <v>587</v>
      </c>
      <c r="P907" s="12" t="s">
        <v>109</v>
      </c>
    </row>
    <row r="908" spans="1:16" ht="14.25" customHeight="1">
      <c r="A908" s="21">
        <v>6</v>
      </c>
      <c r="B908" s="7" t="s">
        <v>176</v>
      </c>
      <c r="C908" s="8">
        <v>11</v>
      </c>
      <c r="D908" s="9">
        <v>1</v>
      </c>
      <c r="E908" s="10">
        <v>1</v>
      </c>
      <c r="F908" s="11"/>
      <c r="G908" s="12">
        <v>2193</v>
      </c>
      <c r="H908" s="12" t="s">
        <v>1387</v>
      </c>
      <c r="I908" s="9">
        <v>1</v>
      </c>
      <c r="M908" s="9" t="s">
        <v>130</v>
      </c>
      <c r="P908" s="12" t="s">
        <v>1003</v>
      </c>
    </row>
    <row r="909" spans="1:16" ht="14.25" customHeight="1">
      <c r="A909" s="21">
        <v>7</v>
      </c>
      <c r="B909" s="7" t="s">
        <v>379</v>
      </c>
      <c r="C909" s="8">
        <v>9</v>
      </c>
      <c r="D909" s="58">
        <v>1</v>
      </c>
      <c r="E909" s="59">
        <v>1</v>
      </c>
      <c r="F909" s="60"/>
      <c r="G909" s="12">
        <v>1925</v>
      </c>
      <c r="H909" s="12" t="s">
        <v>1041</v>
      </c>
      <c r="I909" s="9">
        <v>1</v>
      </c>
      <c r="P909" s="12" t="s">
        <v>1003</v>
      </c>
    </row>
    <row r="910" spans="1:16" ht="14.25" customHeight="1">
      <c r="A910" s="273" t="s">
        <v>147</v>
      </c>
      <c r="B910" s="273"/>
      <c r="C910" s="20"/>
      <c r="D910" s="11">
        <f>SUM(D895:D909)</f>
        <v>12.25</v>
      </c>
      <c r="E910" s="11"/>
      <c r="F910" s="11"/>
      <c r="G910" s="19"/>
      <c r="H910" s="19"/>
      <c r="I910" s="11"/>
      <c r="J910" s="11"/>
      <c r="K910" s="11"/>
      <c r="L910" s="11"/>
      <c r="M910" s="11"/>
      <c r="N910" s="11"/>
      <c r="O910" s="19"/>
      <c r="P910" s="19"/>
    </row>
    <row r="911" spans="1:16" ht="14.25" customHeight="1">
      <c r="A911" s="277" t="s">
        <v>122</v>
      </c>
      <c r="B911" s="277"/>
      <c r="C911" s="20"/>
      <c r="E911" s="11"/>
      <c r="F911" s="11"/>
      <c r="G911" s="19"/>
      <c r="H911" s="19"/>
      <c r="I911" s="11"/>
      <c r="J911" s="11"/>
      <c r="K911" s="11"/>
      <c r="L911" s="11"/>
      <c r="M911" s="11"/>
      <c r="N911" s="11"/>
      <c r="O911" s="19"/>
      <c r="P911" s="19"/>
    </row>
    <row r="912" spans="1:16" s="216" customFormat="1" ht="32.25" customHeight="1">
      <c r="A912" s="49"/>
      <c r="B912" s="49" t="s">
        <v>1042</v>
      </c>
      <c r="C912" s="49"/>
      <c r="D912" s="194">
        <f>SUM(E912:F912)</f>
        <v>39</v>
      </c>
      <c r="E912" s="194">
        <f>SUM(E913:E956)</f>
        <v>12</v>
      </c>
      <c r="F912" s="194">
        <f>SUM(F913:F956)</f>
        <v>27</v>
      </c>
      <c r="G912" s="49"/>
      <c r="H912" s="49"/>
      <c r="I912" s="195"/>
      <c r="J912" s="195"/>
      <c r="K912" s="195"/>
      <c r="L912" s="195"/>
      <c r="M912" s="195"/>
      <c r="N912" s="195"/>
      <c r="O912" s="49"/>
      <c r="P912" s="49"/>
    </row>
    <row r="913" spans="1:16" ht="14.25" customHeight="1">
      <c r="A913" s="21">
        <v>1</v>
      </c>
      <c r="B913" s="7" t="s">
        <v>1043</v>
      </c>
      <c r="C913" s="8">
        <v>12</v>
      </c>
      <c r="D913" s="9">
        <v>1</v>
      </c>
      <c r="E913" s="10">
        <v>1</v>
      </c>
      <c r="F913" s="11"/>
      <c r="G913" s="12">
        <v>2360</v>
      </c>
      <c r="H913" s="12" t="s">
        <v>1033</v>
      </c>
      <c r="I913" s="9">
        <v>1</v>
      </c>
      <c r="P913" s="12" t="s">
        <v>1003</v>
      </c>
    </row>
    <row r="914" spans="1:16" ht="14.25" customHeight="1">
      <c r="A914" s="21">
        <v>2</v>
      </c>
      <c r="B914" s="51" t="s">
        <v>1044</v>
      </c>
      <c r="C914" s="8"/>
      <c r="D914" s="9">
        <v>1</v>
      </c>
      <c r="E914" s="10">
        <v>1</v>
      </c>
      <c r="F914" s="11"/>
      <c r="G914" s="12">
        <v>2124</v>
      </c>
      <c r="H914" s="52" t="s">
        <v>1045</v>
      </c>
      <c r="I914" s="9">
        <v>1</v>
      </c>
      <c r="P914" s="12" t="s">
        <v>1003</v>
      </c>
    </row>
    <row r="915" spans="1:66" s="197" customFormat="1" ht="26.25" customHeight="1">
      <c r="A915" s="25">
        <v>3</v>
      </c>
      <c r="B915" s="14" t="s">
        <v>1046</v>
      </c>
      <c r="C915" s="15">
        <v>12</v>
      </c>
      <c r="D915" s="16">
        <v>2</v>
      </c>
      <c r="E915" s="17"/>
      <c r="F915" s="17">
        <v>1</v>
      </c>
      <c r="G915" s="18">
        <v>2360</v>
      </c>
      <c r="H915" s="18"/>
      <c r="I915" s="16"/>
      <c r="J915" s="16"/>
      <c r="K915" s="16">
        <v>1</v>
      </c>
      <c r="L915" s="16"/>
      <c r="M915" s="16"/>
      <c r="N915" s="16"/>
      <c r="O915" s="18"/>
      <c r="P915" s="1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  <c r="BA915" s="38"/>
      <c r="BB915" s="38"/>
      <c r="BC915" s="38"/>
      <c r="BD915" s="38"/>
      <c r="BE915" s="38"/>
      <c r="BF915" s="38"/>
      <c r="BG915" s="38"/>
      <c r="BH915" s="38"/>
      <c r="BI915" s="38"/>
      <c r="BJ915" s="38"/>
      <c r="BK915" s="38"/>
      <c r="BL915" s="38"/>
      <c r="BM915" s="38"/>
      <c r="BN915" s="38"/>
    </row>
    <row r="916" spans="1:66" s="197" customFormat="1" ht="26.25" customHeight="1">
      <c r="A916" s="25"/>
      <c r="B916" s="14"/>
      <c r="C916" s="15"/>
      <c r="D916" s="16"/>
      <c r="E916" s="17"/>
      <c r="F916" s="17">
        <v>1</v>
      </c>
      <c r="G916" s="18"/>
      <c r="H916" s="18"/>
      <c r="I916" s="16"/>
      <c r="J916" s="16"/>
      <c r="K916" s="16">
        <v>1</v>
      </c>
      <c r="L916" s="16"/>
      <c r="M916" s="16"/>
      <c r="N916" s="16"/>
      <c r="O916" s="18"/>
      <c r="P916" s="1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8"/>
      <c r="BB916" s="38"/>
      <c r="BC916" s="38"/>
      <c r="BD916" s="38"/>
      <c r="BE916" s="38"/>
      <c r="BF916" s="38"/>
      <c r="BG916" s="38"/>
      <c r="BH916" s="38"/>
      <c r="BI916" s="38"/>
      <c r="BJ916" s="38"/>
      <c r="BK916" s="38"/>
      <c r="BL916" s="38"/>
      <c r="BM916" s="38"/>
      <c r="BN916" s="38"/>
    </row>
    <row r="917" spans="1:66" s="197" customFormat="1" ht="14.25" customHeight="1">
      <c r="A917" s="25">
        <v>4</v>
      </c>
      <c r="B917" s="14" t="s">
        <v>1047</v>
      </c>
      <c r="C917" s="15">
        <v>10</v>
      </c>
      <c r="D917" s="16">
        <v>1</v>
      </c>
      <c r="E917" s="17"/>
      <c r="F917" s="17">
        <v>1</v>
      </c>
      <c r="G917" s="18">
        <v>2026</v>
      </c>
      <c r="H917" s="18" t="s">
        <v>1048</v>
      </c>
      <c r="I917" s="16"/>
      <c r="J917" s="16"/>
      <c r="K917" s="16"/>
      <c r="L917" s="16"/>
      <c r="M917" s="16"/>
      <c r="N917" s="16" t="s">
        <v>252</v>
      </c>
      <c r="O917" s="18"/>
      <c r="P917" s="18" t="s">
        <v>1003</v>
      </c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  <c r="BA917" s="38"/>
      <c r="BB917" s="38"/>
      <c r="BC917" s="38"/>
      <c r="BD917" s="38"/>
      <c r="BE917" s="38"/>
      <c r="BF917" s="38"/>
      <c r="BG917" s="38"/>
      <c r="BH917" s="38"/>
      <c r="BI917" s="38"/>
      <c r="BJ917" s="38"/>
      <c r="BK917" s="38"/>
      <c r="BL917" s="38"/>
      <c r="BM917" s="38"/>
      <c r="BN917" s="38"/>
    </row>
    <row r="918" spans="1:66" s="197" customFormat="1" ht="14.25" customHeight="1">
      <c r="A918" s="25"/>
      <c r="B918" s="14"/>
      <c r="C918" s="15"/>
      <c r="D918" s="16"/>
      <c r="E918" s="17"/>
      <c r="F918" s="17"/>
      <c r="G918" s="18"/>
      <c r="H918" s="18" t="s">
        <v>1049</v>
      </c>
      <c r="I918" s="16">
        <v>1</v>
      </c>
      <c r="J918" s="16"/>
      <c r="K918" s="16"/>
      <c r="L918" s="16"/>
      <c r="M918" s="16"/>
      <c r="N918" s="16" t="s">
        <v>255</v>
      </c>
      <c r="O918" s="18"/>
      <c r="P918" s="18" t="s">
        <v>1003</v>
      </c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8"/>
      <c r="BB918" s="38"/>
      <c r="BC918" s="38"/>
      <c r="BD918" s="38"/>
      <c r="BE918" s="38"/>
      <c r="BF918" s="38"/>
      <c r="BG918" s="38"/>
      <c r="BH918" s="38"/>
      <c r="BI918" s="38"/>
      <c r="BJ918" s="38"/>
      <c r="BK918" s="38"/>
      <c r="BL918" s="38"/>
      <c r="BM918" s="38"/>
      <c r="BN918" s="38"/>
    </row>
    <row r="919" spans="1:66" s="197" customFormat="1" ht="14.25" customHeight="1">
      <c r="A919" s="25">
        <v>5</v>
      </c>
      <c r="B919" s="62" t="s">
        <v>1050</v>
      </c>
      <c r="C919" s="61">
        <v>9</v>
      </c>
      <c r="D919" s="16">
        <v>1</v>
      </c>
      <c r="E919" s="17"/>
      <c r="F919" s="17">
        <v>1</v>
      </c>
      <c r="G919" s="18">
        <v>1925</v>
      </c>
      <c r="H919" s="18" t="s">
        <v>1051</v>
      </c>
      <c r="I919" s="16">
        <v>1</v>
      </c>
      <c r="J919" s="16"/>
      <c r="K919" s="16"/>
      <c r="L919" s="16"/>
      <c r="M919" s="16"/>
      <c r="N919" s="16"/>
      <c r="O919" s="18"/>
      <c r="P919" s="18" t="s">
        <v>1003</v>
      </c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  <c r="BD919" s="38"/>
      <c r="BE919" s="38"/>
      <c r="BF919" s="38"/>
      <c r="BG919" s="38"/>
      <c r="BH919" s="38"/>
      <c r="BI919" s="38"/>
      <c r="BJ919" s="38"/>
      <c r="BK919" s="38"/>
      <c r="BL919" s="38"/>
      <c r="BM919" s="38"/>
      <c r="BN919" s="38"/>
    </row>
    <row r="920" spans="1:66" s="197" customFormat="1" ht="14.25" customHeight="1">
      <c r="A920" s="25">
        <v>6</v>
      </c>
      <c r="B920" s="62" t="s">
        <v>1052</v>
      </c>
      <c r="C920" s="61">
        <v>9</v>
      </c>
      <c r="D920" s="16">
        <v>1</v>
      </c>
      <c r="E920" s="17"/>
      <c r="F920" s="17">
        <v>1</v>
      </c>
      <c r="G920" s="18">
        <v>1925</v>
      </c>
      <c r="H920" s="18"/>
      <c r="I920" s="16"/>
      <c r="J920" s="16"/>
      <c r="K920" s="16">
        <v>0.5</v>
      </c>
      <c r="L920" s="16"/>
      <c r="M920" s="18"/>
      <c r="N920" s="16"/>
      <c r="O920" s="18"/>
      <c r="P920" s="18" t="s">
        <v>1003</v>
      </c>
      <c r="Q920" s="197" t="s">
        <v>1053</v>
      </c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  <c r="BA920" s="38"/>
      <c r="BB920" s="38"/>
      <c r="BC920" s="38"/>
      <c r="BD920" s="38"/>
      <c r="BE920" s="38"/>
      <c r="BF920" s="38"/>
      <c r="BG920" s="38"/>
      <c r="BH920" s="38"/>
      <c r="BI920" s="38"/>
      <c r="BJ920" s="38"/>
      <c r="BK920" s="38"/>
      <c r="BL920" s="38"/>
      <c r="BM920" s="38"/>
      <c r="BN920" s="38"/>
    </row>
    <row r="921" spans="1:66" s="197" customFormat="1" ht="14.25" customHeight="1">
      <c r="A921" s="25"/>
      <c r="B921" s="62"/>
      <c r="C921" s="61"/>
      <c r="D921" s="16"/>
      <c r="E921" s="17"/>
      <c r="F921" s="17"/>
      <c r="G921" s="18"/>
      <c r="H921" s="18" t="s">
        <v>460</v>
      </c>
      <c r="I921" s="16">
        <v>0.5</v>
      </c>
      <c r="J921" s="16"/>
      <c r="K921" s="16"/>
      <c r="L921" s="16"/>
      <c r="M921" s="18" t="s">
        <v>167</v>
      </c>
      <c r="N921" s="16"/>
      <c r="O921" s="18"/>
      <c r="P921" s="18" t="s">
        <v>1003</v>
      </c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  <c r="BD921" s="38"/>
      <c r="BE921" s="38"/>
      <c r="BF921" s="38"/>
      <c r="BG921" s="38"/>
      <c r="BH921" s="38"/>
      <c r="BI921" s="38"/>
      <c r="BJ921" s="38"/>
      <c r="BK921" s="38"/>
      <c r="BL921" s="38"/>
      <c r="BM921" s="38"/>
      <c r="BN921" s="38"/>
    </row>
    <row r="922" spans="1:66" s="197" customFormat="1" ht="14.25" customHeight="1">
      <c r="A922" s="25">
        <v>7</v>
      </c>
      <c r="B922" s="62" t="s">
        <v>1052</v>
      </c>
      <c r="C922" s="61">
        <v>9</v>
      </c>
      <c r="D922" s="16">
        <v>1</v>
      </c>
      <c r="E922" s="17"/>
      <c r="F922" s="17">
        <v>1</v>
      </c>
      <c r="G922" s="18">
        <v>1925</v>
      </c>
      <c r="H922" s="18" t="s">
        <v>1054</v>
      </c>
      <c r="I922" s="16">
        <v>1</v>
      </c>
      <c r="J922" s="16"/>
      <c r="K922" s="16"/>
      <c r="L922" s="16"/>
      <c r="M922" s="18"/>
      <c r="N922" s="16"/>
      <c r="O922" s="18"/>
      <c r="P922" s="18" t="s">
        <v>1003</v>
      </c>
      <c r="Q922" s="197" t="s">
        <v>1055</v>
      </c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  <c r="BD922" s="38"/>
      <c r="BE922" s="38"/>
      <c r="BF922" s="38"/>
      <c r="BG922" s="38"/>
      <c r="BH922" s="38"/>
      <c r="BI922" s="38"/>
      <c r="BJ922" s="38"/>
      <c r="BK922" s="38"/>
      <c r="BL922" s="38"/>
      <c r="BM922" s="38"/>
      <c r="BN922" s="38"/>
    </row>
    <row r="923" spans="1:66" s="197" customFormat="1" ht="14.25" customHeight="1">
      <c r="A923" s="25">
        <v>8</v>
      </c>
      <c r="B923" s="62" t="s">
        <v>1052</v>
      </c>
      <c r="C923" s="61">
        <v>9</v>
      </c>
      <c r="D923" s="16">
        <v>0.5</v>
      </c>
      <c r="E923" s="17"/>
      <c r="F923" s="17">
        <v>0.5</v>
      </c>
      <c r="G923" s="18">
        <v>1925</v>
      </c>
      <c r="H923" s="18"/>
      <c r="I923" s="16"/>
      <c r="J923" s="16"/>
      <c r="K923" s="16">
        <v>0.5</v>
      </c>
      <c r="L923" s="16"/>
      <c r="M923" s="18"/>
      <c r="N923" s="16"/>
      <c r="O923" s="18"/>
      <c r="P923" s="18" t="s">
        <v>1003</v>
      </c>
      <c r="Q923" s="197" t="s">
        <v>1056</v>
      </c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  <c r="BD923" s="38"/>
      <c r="BE923" s="38"/>
      <c r="BF923" s="38"/>
      <c r="BG923" s="38"/>
      <c r="BH923" s="38"/>
      <c r="BI923" s="38"/>
      <c r="BJ923" s="38"/>
      <c r="BK923" s="38"/>
      <c r="BL923" s="38"/>
      <c r="BM923" s="38"/>
      <c r="BN923" s="38"/>
    </row>
    <row r="924" spans="1:66" s="197" customFormat="1" ht="14.25" customHeight="1">
      <c r="A924" s="25">
        <v>9</v>
      </c>
      <c r="B924" s="62" t="s">
        <v>1052</v>
      </c>
      <c r="C924" s="61">
        <v>9</v>
      </c>
      <c r="D924" s="16">
        <v>5.5</v>
      </c>
      <c r="E924" s="17"/>
      <c r="F924" s="17">
        <v>1</v>
      </c>
      <c r="G924" s="18">
        <v>1925</v>
      </c>
      <c r="H924" s="197" t="s">
        <v>1057</v>
      </c>
      <c r="I924" s="16">
        <v>1</v>
      </c>
      <c r="J924" s="16"/>
      <c r="K924" s="16"/>
      <c r="L924" s="16"/>
      <c r="M924" s="18"/>
      <c r="N924" s="16"/>
      <c r="O924" s="18"/>
      <c r="P924" s="18" t="s">
        <v>1003</v>
      </c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  <c r="BD924" s="38"/>
      <c r="BE924" s="38"/>
      <c r="BF924" s="38"/>
      <c r="BG924" s="38"/>
      <c r="BH924" s="38"/>
      <c r="BI924" s="38"/>
      <c r="BJ924" s="38"/>
      <c r="BK924" s="38"/>
      <c r="BL924" s="38"/>
      <c r="BM924" s="38"/>
      <c r="BN924" s="38"/>
    </row>
    <row r="925" spans="1:66" s="197" customFormat="1" ht="14.25" customHeight="1">
      <c r="A925" s="25"/>
      <c r="B925" s="62"/>
      <c r="C925" s="61"/>
      <c r="D925" s="16"/>
      <c r="E925" s="17"/>
      <c r="F925" s="17">
        <v>1</v>
      </c>
      <c r="G925" s="18"/>
      <c r="H925" s="18" t="s">
        <v>1058</v>
      </c>
      <c r="I925" s="16">
        <v>1</v>
      </c>
      <c r="J925" s="16"/>
      <c r="K925" s="16"/>
      <c r="L925" s="16"/>
      <c r="M925" s="18"/>
      <c r="N925" s="16"/>
      <c r="O925" s="18"/>
      <c r="P925" s="18" t="s">
        <v>1003</v>
      </c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  <c r="BD925" s="38"/>
      <c r="BE925" s="38"/>
      <c r="BF925" s="38"/>
      <c r="BG925" s="38"/>
      <c r="BH925" s="38"/>
      <c r="BI925" s="38"/>
      <c r="BJ925" s="38"/>
      <c r="BK925" s="38"/>
      <c r="BL925" s="38"/>
      <c r="BM925" s="38"/>
      <c r="BN925" s="38"/>
    </row>
    <row r="926" spans="1:66" s="197" customFormat="1" ht="14.25" customHeight="1">
      <c r="A926" s="25"/>
      <c r="B926" s="62"/>
      <c r="C926" s="61"/>
      <c r="D926" s="16"/>
      <c r="E926" s="17"/>
      <c r="F926" s="17">
        <v>1</v>
      </c>
      <c r="G926" s="18"/>
      <c r="H926" s="18" t="s">
        <v>1059</v>
      </c>
      <c r="I926" s="16">
        <v>1</v>
      </c>
      <c r="J926" s="16"/>
      <c r="K926" s="16"/>
      <c r="L926" s="16"/>
      <c r="M926" s="18"/>
      <c r="N926" s="16"/>
      <c r="O926" s="18"/>
      <c r="P926" s="18" t="s">
        <v>1003</v>
      </c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  <c r="BA926" s="38"/>
      <c r="BB926" s="38"/>
      <c r="BC926" s="38"/>
      <c r="BD926" s="38"/>
      <c r="BE926" s="38"/>
      <c r="BF926" s="38"/>
      <c r="BG926" s="38"/>
      <c r="BH926" s="38"/>
      <c r="BI926" s="38"/>
      <c r="BJ926" s="38"/>
      <c r="BK926" s="38"/>
      <c r="BL926" s="38"/>
      <c r="BM926" s="38"/>
      <c r="BN926" s="38"/>
    </row>
    <row r="927" spans="1:66" s="197" customFormat="1" ht="14.25" customHeight="1">
      <c r="A927" s="25"/>
      <c r="B927" s="62"/>
      <c r="C927" s="61"/>
      <c r="D927" s="16"/>
      <c r="E927" s="17"/>
      <c r="F927" s="17">
        <v>0.5</v>
      </c>
      <c r="G927" s="18"/>
      <c r="H927" s="18" t="s">
        <v>1022</v>
      </c>
      <c r="I927" s="16">
        <v>0.5</v>
      </c>
      <c r="J927" s="16"/>
      <c r="K927" s="16"/>
      <c r="L927" s="16"/>
      <c r="M927" s="18" t="s">
        <v>117</v>
      </c>
      <c r="N927" s="16"/>
      <c r="O927" s="18"/>
      <c r="P927" s="18" t="s">
        <v>1003</v>
      </c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  <c r="BD927" s="38"/>
      <c r="BE927" s="38"/>
      <c r="BF927" s="38"/>
      <c r="BG927" s="38"/>
      <c r="BH927" s="38"/>
      <c r="BI927" s="38"/>
      <c r="BJ927" s="38"/>
      <c r="BK927" s="38"/>
      <c r="BL927" s="38"/>
      <c r="BM927" s="38"/>
      <c r="BN927" s="38"/>
    </row>
    <row r="928" spans="1:66" s="197" customFormat="1" ht="14.25" customHeight="1">
      <c r="A928" s="25"/>
      <c r="B928" s="62"/>
      <c r="C928" s="61"/>
      <c r="D928" s="16"/>
      <c r="E928" s="17"/>
      <c r="F928" s="17">
        <v>0.5</v>
      </c>
      <c r="G928" s="18"/>
      <c r="H928" s="18" t="s">
        <v>1060</v>
      </c>
      <c r="I928" s="16">
        <v>0.5</v>
      </c>
      <c r="J928" s="16"/>
      <c r="K928" s="16"/>
      <c r="L928" s="16"/>
      <c r="M928" s="16" t="s">
        <v>167</v>
      </c>
      <c r="N928" s="16"/>
      <c r="O928" s="18"/>
      <c r="P928" s="18" t="s">
        <v>1003</v>
      </c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  <c r="BA928" s="38"/>
      <c r="BB928" s="38"/>
      <c r="BC928" s="38"/>
      <c r="BD928" s="38"/>
      <c r="BE928" s="38"/>
      <c r="BF928" s="38"/>
      <c r="BG928" s="38"/>
      <c r="BH928" s="38"/>
      <c r="BI928" s="38"/>
      <c r="BJ928" s="38"/>
      <c r="BK928" s="38"/>
      <c r="BL928" s="38"/>
      <c r="BM928" s="38"/>
      <c r="BN928" s="38"/>
    </row>
    <row r="929" spans="1:66" s="197" customFormat="1" ht="14.25" customHeight="1">
      <c r="A929" s="25"/>
      <c r="B929" s="62"/>
      <c r="C929" s="61"/>
      <c r="D929" s="16"/>
      <c r="E929" s="17"/>
      <c r="F929" s="17">
        <v>1</v>
      </c>
      <c r="G929" s="18"/>
      <c r="H929" s="18" t="s">
        <v>1694</v>
      </c>
      <c r="I929" s="16">
        <v>1</v>
      </c>
      <c r="J929" s="16"/>
      <c r="K929" s="16"/>
      <c r="L929" s="16"/>
      <c r="M929" s="16"/>
      <c r="N929" s="16"/>
      <c r="O929" s="18"/>
      <c r="P929" s="18" t="s">
        <v>1003</v>
      </c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  <c r="BD929" s="38"/>
      <c r="BE929" s="38"/>
      <c r="BF929" s="38"/>
      <c r="BG929" s="38"/>
      <c r="BH929" s="38"/>
      <c r="BI929" s="38"/>
      <c r="BJ929" s="38"/>
      <c r="BK929" s="38"/>
      <c r="BL929" s="38"/>
      <c r="BM929" s="38"/>
      <c r="BN929" s="38"/>
    </row>
    <row r="930" spans="1:66" s="197" customFormat="1" ht="14.25" customHeight="1">
      <c r="A930" s="25"/>
      <c r="B930" s="62"/>
      <c r="C930" s="61"/>
      <c r="D930" s="16"/>
      <c r="E930" s="17"/>
      <c r="F930" s="17">
        <v>0.5</v>
      </c>
      <c r="G930" s="18"/>
      <c r="H930" s="18"/>
      <c r="I930" s="16"/>
      <c r="J930" s="16"/>
      <c r="K930" s="16">
        <v>0.5</v>
      </c>
      <c r="L930" s="16"/>
      <c r="M930" s="16"/>
      <c r="N930" s="16"/>
      <c r="O930" s="18"/>
      <c r="P930" s="18" t="s">
        <v>1003</v>
      </c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  <c r="BA930" s="38"/>
      <c r="BB930" s="38"/>
      <c r="BC930" s="38"/>
      <c r="BD930" s="38"/>
      <c r="BE930" s="38"/>
      <c r="BF930" s="38"/>
      <c r="BG930" s="38"/>
      <c r="BH930" s="38"/>
      <c r="BI930" s="38"/>
      <c r="BJ930" s="38"/>
      <c r="BK930" s="38"/>
      <c r="BL930" s="38"/>
      <c r="BM930" s="38"/>
      <c r="BN930" s="38"/>
    </row>
    <row r="931" spans="1:66" s="197" customFormat="1" ht="14.25" customHeight="1">
      <c r="A931" s="25">
        <v>10</v>
      </c>
      <c r="B931" s="62" t="s">
        <v>1061</v>
      </c>
      <c r="C931" s="15">
        <v>8</v>
      </c>
      <c r="D931" s="53">
        <v>1</v>
      </c>
      <c r="E931" s="54"/>
      <c r="F931" s="54">
        <v>1</v>
      </c>
      <c r="G931" s="18">
        <v>1825</v>
      </c>
      <c r="H931" s="18"/>
      <c r="I931" s="16"/>
      <c r="J931" s="16"/>
      <c r="K931" s="16">
        <v>1</v>
      </c>
      <c r="L931" s="16"/>
      <c r="M931" s="16"/>
      <c r="N931" s="16"/>
      <c r="O931" s="18"/>
      <c r="P931" s="18" t="s">
        <v>1003</v>
      </c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  <c r="BD931" s="38"/>
      <c r="BE931" s="38"/>
      <c r="BF931" s="38"/>
      <c r="BG931" s="38"/>
      <c r="BH931" s="38"/>
      <c r="BI931" s="38"/>
      <c r="BJ931" s="38"/>
      <c r="BK931" s="38"/>
      <c r="BL931" s="38"/>
      <c r="BM931" s="38"/>
      <c r="BN931" s="38"/>
    </row>
    <row r="932" spans="1:66" s="197" customFormat="1" ht="14.25" customHeight="1">
      <c r="A932" s="25">
        <v>11</v>
      </c>
      <c r="B932" s="62" t="s">
        <v>1062</v>
      </c>
      <c r="C932" s="15">
        <v>5</v>
      </c>
      <c r="D932" s="53">
        <v>1</v>
      </c>
      <c r="E932" s="54"/>
      <c r="F932" s="54">
        <v>1</v>
      </c>
      <c r="G932" s="18">
        <v>1514</v>
      </c>
      <c r="H932" s="18" t="s">
        <v>1063</v>
      </c>
      <c r="I932" s="16">
        <v>1</v>
      </c>
      <c r="J932" s="16"/>
      <c r="K932" s="16"/>
      <c r="L932" s="16"/>
      <c r="M932" s="16"/>
      <c r="N932" s="16"/>
      <c r="O932" s="18"/>
      <c r="P932" s="18" t="s">
        <v>1003</v>
      </c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  <c r="BD932" s="38"/>
      <c r="BE932" s="38"/>
      <c r="BF932" s="38"/>
      <c r="BG932" s="38"/>
      <c r="BH932" s="38"/>
      <c r="BI932" s="38"/>
      <c r="BJ932" s="38"/>
      <c r="BK932" s="38"/>
      <c r="BL932" s="38"/>
      <c r="BM932" s="38"/>
      <c r="BN932" s="38"/>
    </row>
    <row r="933" spans="1:16" ht="14.25" customHeight="1">
      <c r="A933" s="6">
        <v>12</v>
      </c>
      <c r="B933" s="7" t="s">
        <v>1064</v>
      </c>
      <c r="C933" s="8">
        <v>5</v>
      </c>
      <c r="D933" s="9">
        <v>1</v>
      </c>
      <c r="E933" s="10">
        <v>1</v>
      </c>
      <c r="F933" s="11"/>
      <c r="G933" s="12">
        <v>1514</v>
      </c>
      <c r="H933" s="12" t="s">
        <v>1065</v>
      </c>
      <c r="I933" s="9">
        <v>1</v>
      </c>
      <c r="P933" s="12" t="s">
        <v>1003</v>
      </c>
    </row>
    <row r="934" spans="1:16" ht="40.5" customHeight="1">
      <c r="A934" s="6">
        <v>13</v>
      </c>
      <c r="B934" s="7" t="s">
        <v>1066</v>
      </c>
      <c r="C934" s="8">
        <v>5</v>
      </c>
      <c r="D934" s="9">
        <v>1</v>
      </c>
      <c r="E934" s="10">
        <v>1</v>
      </c>
      <c r="F934" s="11"/>
      <c r="G934" s="12">
        <v>1514</v>
      </c>
      <c r="J934" s="9">
        <v>1</v>
      </c>
      <c r="P934" s="12" t="s">
        <v>1003</v>
      </c>
    </row>
    <row r="935" spans="1:66" s="197" customFormat="1" ht="27" customHeight="1">
      <c r="A935" s="13">
        <v>14</v>
      </c>
      <c r="B935" s="14" t="s">
        <v>1069</v>
      </c>
      <c r="C935" s="15">
        <v>5</v>
      </c>
      <c r="D935" s="16">
        <v>2</v>
      </c>
      <c r="E935" s="17"/>
      <c r="F935" s="17">
        <v>1</v>
      </c>
      <c r="G935" s="18">
        <v>1514</v>
      </c>
      <c r="H935" s="18"/>
      <c r="I935" s="16"/>
      <c r="J935" s="16"/>
      <c r="K935" s="16">
        <v>1</v>
      </c>
      <c r="L935" s="16"/>
      <c r="M935" s="16"/>
      <c r="N935" s="16"/>
      <c r="O935" s="18"/>
      <c r="P935" s="18" t="s">
        <v>1003</v>
      </c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  <c r="AX935" s="38"/>
      <c r="AY935" s="38"/>
      <c r="AZ935" s="38"/>
      <c r="BA935" s="38"/>
      <c r="BB935" s="38"/>
      <c r="BC935" s="38"/>
      <c r="BD935" s="38"/>
      <c r="BE935" s="38"/>
      <c r="BF935" s="38"/>
      <c r="BG935" s="38"/>
      <c r="BH935" s="38"/>
      <c r="BI935" s="38"/>
      <c r="BJ935" s="38"/>
      <c r="BK935" s="38"/>
      <c r="BL935" s="38"/>
      <c r="BM935" s="38"/>
      <c r="BN935" s="38"/>
    </row>
    <row r="936" spans="1:66" s="197" customFormat="1" ht="27" customHeight="1">
      <c r="A936" s="13"/>
      <c r="B936" s="14"/>
      <c r="C936" s="15"/>
      <c r="D936" s="16"/>
      <c r="E936" s="17"/>
      <c r="F936" s="17">
        <v>1</v>
      </c>
      <c r="G936" s="18"/>
      <c r="H936" s="18"/>
      <c r="I936" s="16"/>
      <c r="J936" s="16"/>
      <c r="K936" s="16">
        <v>1</v>
      </c>
      <c r="L936" s="16"/>
      <c r="M936" s="16"/>
      <c r="N936" s="16"/>
      <c r="O936" s="18"/>
      <c r="P936" s="18" t="s">
        <v>1003</v>
      </c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  <c r="BD936" s="38"/>
      <c r="BE936" s="38"/>
      <c r="BF936" s="38"/>
      <c r="BG936" s="38"/>
      <c r="BH936" s="38"/>
      <c r="BI936" s="38"/>
      <c r="BJ936" s="38"/>
      <c r="BK936" s="38"/>
      <c r="BL936" s="38"/>
      <c r="BM936" s="38"/>
      <c r="BN936" s="38"/>
    </row>
    <row r="937" spans="1:66" s="197" customFormat="1" ht="14.25" customHeight="1">
      <c r="A937" s="13">
        <v>15</v>
      </c>
      <c r="B937" s="62" t="s">
        <v>1070</v>
      </c>
      <c r="C937" s="61">
        <v>1</v>
      </c>
      <c r="D937" s="16">
        <v>4</v>
      </c>
      <c r="E937" s="17"/>
      <c r="F937" s="17">
        <v>1</v>
      </c>
      <c r="G937" s="18">
        <v>1378</v>
      </c>
      <c r="H937" s="18" t="s">
        <v>1071</v>
      </c>
      <c r="I937" s="16">
        <v>1</v>
      </c>
      <c r="J937" s="16"/>
      <c r="K937" s="16"/>
      <c r="L937" s="16"/>
      <c r="M937" s="16"/>
      <c r="N937" s="16"/>
      <c r="O937" s="18"/>
      <c r="P937" s="18" t="s">
        <v>1003</v>
      </c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38"/>
      <c r="AW937" s="38"/>
      <c r="AX937" s="38"/>
      <c r="AY937" s="38"/>
      <c r="AZ937" s="38"/>
      <c r="BA937" s="38"/>
      <c r="BB937" s="38"/>
      <c r="BC937" s="38"/>
      <c r="BD937" s="38"/>
      <c r="BE937" s="38"/>
      <c r="BF937" s="38"/>
      <c r="BG937" s="38"/>
      <c r="BH937" s="38"/>
      <c r="BI937" s="38"/>
      <c r="BJ937" s="38"/>
      <c r="BK937" s="38"/>
      <c r="BL937" s="38"/>
      <c r="BM937" s="38"/>
      <c r="BN937" s="38"/>
    </row>
    <row r="938" spans="1:66" s="197" customFormat="1" ht="14.25" customHeight="1">
      <c r="A938" s="13"/>
      <c r="B938" s="62"/>
      <c r="C938" s="61"/>
      <c r="D938" s="16"/>
      <c r="E938" s="17"/>
      <c r="F938" s="17">
        <v>1</v>
      </c>
      <c r="G938" s="18"/>
      <c r="H938" s="18" t="s">
        <v>1072</v>
      </c>
      <c r="I938" s="16">
        <v>1</v>
      </c>
      <c r="J938" s="16"/>
      <c r="K938" s="16"/>
      <c r="L938" s="16"/>
      <c r="M938" s="16"/>
      <c r="N938" s="16"/>
      <c r="O938" s="18"/>
      <c r="P938" s="18" t="s">
        <v>1003</v>
      </c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  <c r="BD938" s="38"/>
      <c r="BE938" s="38"/>
      <c r="BF938" s="38"/>
      <c r="BG938" s="38"/>
      <c r="BH938" s="38"/>
      <c r="BI938" s="38"/>
      <c r="BJ938" s="38"/>
      <c r="BK938" s="38"/>
      <c r="BL938" s="38"/>
      <c r="BM938" s="38"/>
      <c r="BN938" s="38"/>
    </row>
    <row r="939" spans="1:66" s="197" customFormat="1" ht="14.25" customHeight="1">
      <c r="A939" s="13"/>
      <c r="B939" s="62"/>
      <c r="C939" s="61"/>
      <c r="D939" s="16"/>
      <c r="E939" s="17"/>
      <c r="F939" s="17">
        <v>1</v>
      </c>
      <c r="G939" s="18"/>
      <c r="H939" s="18"/>
      <c r="I939" s="16"/>
      <c r="J939" s="16"/>
      <c r="K939" s="16">
        <v>1</v>
      </c>
      <c r="L939" s="16"/>
      <c r="M939" s="16"/>
      <c r="N939" s="16"/>
      <c r="O939" s="18"/>
      <c r="P939" s="18" t="s">
        <v>1003</v>
      </c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  <c r="BD939" s="38"/>
      <c r="BE939" s="38"/>
      <c r="BF939" s="38"/>
      <c r="BG939" s="38"/>
      <c r="BH939" s="38"/>
      <c r="BI939" s="38"/>
      <c r="BJ939" s="38"/>
      <c r="BK939" s="38"/>
      <c r="BL939" s="38"/>
      <c r="BM939" s="38"/>
      <c r="BN939" s="38"/>
    </row>
    <row r="940" spans="1:66" s="197" customFormat="1" ht="14.25" customHeight="1">
      <c r="A940" s="13"/>
      <c r="B940" s="62"/>
      <c r="C940" s="61"/>
      <c r="D940" s="16"/>
      <c r="E940" s="17"/>
      <c r="F940" s="17">
        <v>1</v>
      </c>
      <c r="G940" s="18"/>
      <c r="H940" s="18"/>
      <c r="I940" s="16"/>
      <c r="J940" s="16"/>
      <c r="K940" s="16">
        <v>1</v>
      </c>
      <c r="L940" s="16"/>
      <c r="M940" s="16"/>
      <c r="N940" s="16"/>
      <c r="O940" s="18"/>
      <c r="P940" s="18" t="s">
        <v>1003</v>
      </c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  <c r="BD940" s="38"/>
      <c r="BE940" s="38"/>
      <c r="BF940" s="38"/>
      <c r="BG940" s="38"/>
      <c r="BH940" s="38"/>
      <c r="BI940" s="38"/>
      <c r="BJ940" s="38"/>
      <c r="BK940" s="38"/>
      <c r="BL940" s="38"/>
      <c r="BM940" s="38"/>
      <c r="BN940" s="38"/>
    </row>
    <row r="941" spans="1:66" s="197" customFormat="1" ht="14.25" customHeight="1">
      <c r="A941" s="13">
        <v>16</v>
      </c>
      <c r="B941" s="62" t="s">
        <v>1073</v>
      </c>
      <c r="C941" s="61">
        <v>1</v>
      </c>
      <c r="D941" s="16">
        <v>1</v>
      </c>
      <c r="E941" s="17"/>
      <c r="F941" s="17">
        <v>1</v>
      </c>
      <c r="G941" s="18">
        <v>1378</v>
      </c>
      <c r="H941" s="18" t="s">
        <v>1074</v>
      </c>
      <c r="I941" s="16">
        <v>1</v>
      </c>
      <c r="J941" s="16"/>
      <c r="K941" s="16"/>
      <c r="L941" s="16"/>
      <c r="M941" s="16"/>
      <c r="N941" s="16"/>
      <c r="O941" s="18"/>
      <c r="P941" s="18" t="s">
        <v>1003</v>
      </c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  <c r="AX941" s="38"/>
      <c r="AY941" s="38"/>
      <c r="AZ941" s="38"/>
      <c r="BA941" s="38"/>
      <c r="BB941" s="38"/>
      <c r="BC941" s="38"/>
      <c r="BD941" s="38"/>
      <c r="BE941" s="38"/>
      <c r="BF941" s="38"/>
      <c r="BG941" s="38"/>
      <c r="BH941" s="38"/>
      <c r="BI941" s="38"/>
      <c r="BJ941" s="38"/>
      <c r="BK941" s="38"/>
      <c r="BL941" s="38"/>
      <c r="BM941" s="38"/>
      <c r="BN941" s="38"/>
    </row>
    <row r="942" spans="1:16" ht="14.25" customHeight="1">
      <c r="A942" s="6">
        <v>17</v>
      </c>
      <c r="B942" s="51" t="s">
        <v>1075</v>
      </c>
      <c r="C942" s="42">
        <v>1</v>
      </c>
      <c r="D942" s="9">
        <v>8</v>
      </c>
      <c r="E942" s="10">
        <v>1</v>
      </c>
      <c r="F942" s="11"/>
      <c r="G942" s="12">
        <v>1378</v>
      </c>
      <c r="H942" s="12" t="s">
        <v>1076</v>
      </c>
      <c r="I942" s="9">
        <v>1</v>
      </c>
      <c r="P942" s="12" t="s">
        <v>1003</v>
      </c>
    </row>
    <row r="943" spans="1:16" ht="14.25" customHeight="1">
      <c r="A943" s="6"/>
      <c r="B943" s="51"/>
      <c r="E943" s="10">
        <v>1</v>
      </c>
      <c r="F943" s="11"/>
      <c r="H943" s="12" t="s">
        <v>1077</v>
      </c>
      <c r="I943" s="9">
        <v>1</v>
      </c>
      <c r="P943" s="12" t="s">
        <v>1003</v>
      </c>
    </row>
    <row r="944" spans="1:16" ht="14.25" customHeight="1">
      <c r="A944" s="6"/>
      <c r="B944" s="51"/>
      <c r="E944" s="10">
        <v>1</v>
      </c>
      <c r="F944" s="11"/>
      <c r="H944" s="145" t="s">
        <v>1078</v>
      </c>
      <c r="I944" s="9">
        <v>1</v>
      </c>
      <c r="P944" s="12" t="s">
        <v>1003</v>
      </c>
    </row>
    <row r="945" spans="1:16" ht="14.25" customHeight="1">
      <c r="A945" s="6"/>
      <c r="B945" s="51"/>
      <c r="E945" s="10">
        <v>1</v>
      </c>
      <c r="F945" s="11"/>
      <c r="H945" s="12" t="s">
        <v>1079</v>
      </c>
      <c r="I945" s="9">
        <v>1</v>
      </c>
      <c r="P945" s="12" t="s">
        <v>1003</v>
      </c>
    </row>
    <row r="946" spans="1:16" ht="14.25" customHeight="1">
      <c r="A946" s="6"/>
      <c r="B946" s="51"/>
      <c r="E946" s="10">
        <v>1</v>
      </c>
      <c r="F946" s="11"/>
      <c r="H946" s="12" t="s">
        <v>1080</v>
      </c>
      <c r="I946" s="9">
        <v>1</v>
      </c>
      <c r="P946" s="12" t="s">
        <v>1003</v>
      </c>
    </row>
    <row r="947" spans="1:16" ht="14.25" customHeight="1">
      <c r="A947" s="6"/>
      <c r="B947" s="51"/>
      <c r="E947" s="10">
        <v>1</v>
      </c>
      <c r="F947" s="11"/>
      <c r="H947" s="12" t="s">
        <v>1081</v>
      </c>
      <c r="I947" s="9">
        <v>1</v>
      </c>
      <c r="P947" s="12" t="s">
        <v>1003</v>
      </c>
    </row>
    <row r="948" spans="1:16" ht="14.25" customHeight="1">
      <c r="A948" s="6"/>
      <c r="B948" s="51"/>
      <c r="E948" s="10">
        <v>1</v>
      </c>
      <c r="F948" s="11"/>
      <c r="H948" s="12" t="s">
        <v>1082</v>
      </c>
      <c r="I948" s="9">
        <v>1</v>
      </c>
      <c r="P948" s="12" t="s">
        <v>1003</v>
      </c>
    </row>
    <row r="949" spans="1:16" ht="14.25" customHeight="1">
      <c r="A949" s="6"/>
      <c r="B949" s="51"/>
      <c r="E949" s="10">
        <v>1</v>
      </c>
      <c r="F949" s="11"/>
      <c r="H949" s="12" t="s">
        <v>1502</v>
      </c>
      <c r="I949" s="9">
        <v>1</v>
      </c>
      <c r="P949" s="12" t="s">
        <v>1003</v>
      </c>
    </row>
    <row r="950" spans="1:16" s="222" customFormat="1" ht="27.75" customHeight="1">
      <c r="A950" s="38"/>
      <c r="B950" s="97" t="s">
        <v>1083</v>
      </c>
      <c r="C950" s="8"/>
      <c r="D950" s="58"/>
      <c r="E950" s="60"/>
      <c r="F950" s="60"/>
      <c r="G950" s="63"/>
      <c r="H950" s="63"/>
      <c r="I950" s="58"/>
      <c r="J950" s="58"/>
      <c r="K950" s="58"/>
      <c r="L950" s="58"/>
      <c r="M950" s="58"/>
      <c r="N950" s="58"/>
      <c r="O950" s="63"/>
      <c r="P950" s="63"/>
    </row>
    <row r="951" spans="1:66" s="223" customFormat="1" ht="15">
      <c r="A951" s="25">
        <v>18</v>
      </c>
      <c r="B951" s="14" t="s">
        <v>1084</v>
      </c>
      <c r="C951" s="15">
        <v>10</v>
      </c>
      <c r="D951" s="16">
        <v>1</v>
      </c>
      <c r="E951" s="17"/>
      <c r="F951" s="17">
        <v>1</v>
      </c>
      <c r="G951" s="18">
        <v>2026</v>
      </c>
      <c r="H951" s="18" t="s">
        <v>1085</v>
      </c>
      <c r="I951" s="16">
        <v>1</v>
      </c>
      <c r="J951" s="16"/>
      <c r="K951" s="16"/>
      <c r="L951" s="16"/>
      <c r="M951" s="16"/>
      <c r="N951" s="16"/>
      <c r="O951" s="18"/>
      <c r="P951" s="18" t="s">
        <v>1003</v>
      </c>
      <c r="S951" s="222"/>
      <c r="T951" s="222"/>
      <c r="U951" s="222"/>
      <c r="V951" s="222"/>
      <c r="W951" s="222"/>
      <c r="X951" s="222"/>
      <c r="Y951" s="222"/>
      <c r="Z951" s="222"/>
      <c r="AA951" s="222"/>
      <c r="AB951" s="222"/>
      <c r="AC951" s="222"/>
      <c r="AD951" s="222"/>
      <c r="AE951" s="222"/>
      <c r="AF951" s="222"/>
      <c r="AG951" s="222"/>
      <c r="AH951" s="222"/>
      <c r="AI951" s="222"/>
      <c r="AJ951" s="222"/>
      <c r="AK951" s="222"/>
      <c r="AL951" s="222"/>
      <c r="AM951" s="222"/>
      <c r="AN951" s="222"/>
      <c r="AO951" s="222"/>
      <c r="AP951" s="222"/>
      <c r="AQ951" s="222"/>
      <c r="AR951" s="222"/>
      <c r="AS951" s="222"/>
      <c r="AT951" s="222"/>
      <c r="AU951" s="222"/>
      <c r="AV951" s="222"/>
      <c r="AW951" s="222"/>
      <c r="AX951" s="222"/>
      <c r="AY951" s="222"/>
      <c r="AZ951" s="222"/>
      <c r="BA951" s="222"/>
      <c r="BB951" s="222"/>
      <c r="BC951" s="222"/>
      <c r="BD951" s="222"/>
      <c r="BE951" s="222"/>
      <c r="BF951" s="222"/>
      <c r="BG951" s="222"/>
      <c r="BH951" s="222"/>
      <c r="BI951" s="222"/>
      <c r="BJ951" s="222"/>
      <c r="BK951" s="222"/>
      <c r="BL951" s="222"/>
      <c r="BM951" s="222"/>
      <c r="BN951" s="222"/>
    </row>
    <row r="952" spans="1:66" s="223" customFormat="1" ht="15">
      <c r="A952" s="25">
        <v>19</v>
      </c>
      <c r="B952" s="14" t="s">
        <v>1086</v>
      </c>
      <c r="C952" s="15">
        <v>9</v>
      </c>
      <c r="D952" s="16">
        <v>1</v>
      </c>
      <c r="E952" s="17"/>
      <c r="F952" s="17">
        <v>1</v>
      </c>
      <c r="G952" s="18">
        <v>1925</v>
      </c>
      <c r="H952" s="18"/>
      <c r="I952" s="16"/>
      <c r="J952" s="16"/>
      <c r="K952" s="16">
        <v>1</v>
      </c>
      <c r="L952" s="16"/>
      <c r="M952" s="16"/>
      <c r="N952" s="16"/>
      <c r="O952" s="18"/>
      <c r="P952" s="18" t="s">
        <v>1003</v>
      </c>
      <c r="S952" s="222"/>
      <c r="T952" s="222"/>
      <c r="U952" s="222"/>
      <c r="V952" s="222"/>
      <c r="W952" s="222"/>
      <c r="X952" s="222"/>
      <c r="Y952" s="222"/>
      <c r="Z952" s="222"/>
      <c r="AA952" s="222"/>
      <c r="AB952" s="222"/>
      <c r="AC952" s="222"/>
      <c r="AD952" s="222"/>
      <c r="AE952" s="222"/>
      <c r="AF952" s="222"/>
      <c r="AG952" s="222"/>
      <c r="AH952" s="222"/>
      <c r="AI952" s="222"/>
      <c r="AJ952" s="222"/>
      <c r="AK952" s="222"/>
      <c r="AL952" s="222"/>
      <c r="AM952" s="222"/>
      <c r="AN952" s="222"/>
      <c r="AO952" s="222"/>
      <c r="AP952" s="222"/>
      <c r="AQ952" s="222"/>
      <c r="AR952" s="222"/>
      <c r="AS952" s="222"/>
      <c r="AT952" s="222"/>
      <c r="AU952" s="222"/>
      <c r="AV952" s="222"/>
      <c r="AW952" s="222"/>
      <c r="AX952" s="222"/>
      <c r="AY952" s="222"/>
      <c r="AZ952" s="222"/>
      <c r="BA952" s="222"/>
      <c r="BB952" s="222"/>
      <c r="BC952" s="222"/>
      <c r="BD952" s="222"/>
      <c r="BE952" s="222"/>
      <c r="BF952" s="222"/>
      <c r="BG952" s="222"/>
      <c r="BH952" s="222"/>
      <c r="BI952" s="222"/>
      <c r="BJ952" s="222"/>
      <c r="BK952" s="222"/>
      <c r="BL952" s="222"/>
      <c r="BM952" s="222"/>
      <c r="BN952" s="222"/>
    </row>
    <row r="953" spans="1:66" s="223" customFormat="1" ht="26.25" customHeight="1">
      <c r="A953" s="25">
        <v>20</v>
      </c>
      <c r="B953" s="14" t="s">
        <v>1088</v>
      </c>
      <c r="C953" s="15">
        <v>7</v>
      </c>
      <c r="D953" s="53">
        <v>3</v>
      </c>
      <c r="E953" s="54"/>
      <c r="F953" s="54">
        <v>1</v>
      </c>
      <c r="G953" s="18">
        <v>1714</v>
      </c>
      <c r="H953" s="18" t="s">
        <v>1089</v>
      </c>
      <c r="I953" s="16">
        <v>1</v>
      </c>
      <c r="J953" s="16"/>
      <c r="K953" s="16"/>
      <c r="L953" s="16"/>
      <c r="M953" s="16"/>
      <c r="N953" s="16"/>
      <c r="O953" s="18"/>
      <c r="P953" s="18" t="s">
        <v>1003</v>
      </c>
      <c r="S953" s="222"/>
      <c r="T953" s="222"/>
      <c r="U953" s="222"/>
      <c r="V953" s="222"/>
      <c r="W953" s="222"/>
      <c r="X953" s="222"/>
      <c r="Y953" s="222"/>
      <c r="Z953" s="222"/>
      <c r="AA953" s="222"/>
      <c r="AB953" s="222"/>
      <c r="AC953" s="222"/>
      <c r="AD953" s="222"/>
      <c r="AE953" s="222"/>
      <c r="AF953" s="222"/>
      <c r="AG953" s="222"/>
      <c r="AH953" s="222"/>
      <c r="AI953" s="222"/>
      <c r="AJ953" s="222"/>
      <c r="AK953" s="222"/>
      <c r="AL953" s="222"/>
      <c r="AM953" s="222"/>
      <c r="AN953" s="222"/>
      <c r="AO953" s="222"/>
      <c r="AP953" s="222"/>
      <c r="AQ953" s="222"/>
      <c r="AR953" s="222"/>
      <c r="AS953" s="222"/>
      <c r="AT953" s="222"/>
      <c r="AU953" s="222"/>
      <c r="AV953" s="222"/>
      <c r="AW953" s="222"/>
      <c r="AX953" s="222"/>
      <c r="AY953" s="222"/>
      <c r="AZ953" s="222"/>
      <c r="BA953" s="222"/>
      <c r="BB953" s="222"/>
      <c r="BC953" s="222"/>
      <c r="BD953" s="222"/>
      <c r="BE953" s="222"/>
      <c r="BF953" s="222"/>
      <c r="BG953" s="222"/>
      <c r="BH953" s="222"/>
      <c r="BI953" s="222"/>
      <c r="BJ953" s="222"/>
      <c r="BK953" s="222"/>
      <c r="BL953" s="222"/>
      <c r="BM953" s="222"/>
      <c r="BN953" s="222"/>
    </row>
    <row r="954" spans="1:66" s="223" customFormat="1" ht="15.75" customHeight="1">
      <c r="A954" s="25"/>
      <c r="B954" s="14"/>
      <c r="C954" s="15"/>
      <c r="D954" s="53"/>
      <c r="E954" s="54"/>
      <c r="F954" s="54">
        <v>1</v>
      </c>
      <c r="G954" s="18"/>
      <c r="H954" s="18" t="s">
        <v>1090</v>
      </c>
      <c r="I954" s="16">
        <v>1</v>
      </c>
      <c r="J954" s="16"/>
      <c r="K954" s="16"/>
      <c r="L954" s="16"/>
      <c r="M954" s="16"/>
      <c r="N954" s="16"/>
      <c r="O954" s="18"/>
      <c r="P954" s="18" t="s">
        <v>1003</v>
      </c>
      <c r="S954" s="222"/>
      <c r="T954" s="222"/>
      <c r="U954" s="222"/>
      <c r="V954" s="222"/>
      <c r="W954" s="222"/>
      <c r="X954" s="222"/>
      <c r="Y954" s="222"/>
      <c r="Z954" s="222"/>
      <c r="AA954" s="222"/>
      <c r="AB954" s="222"/>
      <c r="AC954" s="222"/>
      <c r="AD954" s="222"/>
      <c r="AE954" s="222"/>
      <c r="AF954" s="222"/>
      <c r="AG954" s="222"/>
      <c r="AH954" s="222"/>
      <c r="AI954" s="222"/>
      <c r="AJ954" s="222"/>
      <c r="AK954" s="222"/>
      <c r="AL954" s="222"/>
      <c r="AM954" s="222"/>
      <c r="AN954" s="222"/>
      <c r="AO954" s="222"/>
      <c r="AP954" s="222"/>
      <c r="AQ954" s="222"/>
      <c r="AR954" s="222"/>
      <c r="AS954" s="222"/>
      <c r="AT954" s="222"/>
      <c r="AU954" s="222"/>
      <c r="AV954" s="222"/>
      <c r="AW954" s="222"/>
      <c r="AX954" s="222"/>
      <c r="AY954" s="222"/>
      <c r="AZ954" s="222"/>
      <c r="BA954" s="222"/>
      <c r="BB954" s="222"/>
      <c r="BC954" s="222"/>
      <c r="BD954" s="222"/>
      <c r="BE954" s="222"/>
      <c r="BF954" s="222"/>
      <c r="BG954" s="222"/>
      <c r="BH954" s="222"/>
      <c r="BI954" s="222"/>
      <c r="BJ954" s="222"/>
      <c r="BK954" s="222"/>
      <c r="BL954" s="222"/>
      <c r="BM954" s="222"/>
      <c r="BN954" s="222"/>
    </row>
    <row r="955" spans="1:66" s="223" customFormat="1" ht="15.75" customHeight="1">
      <c r="A955" s="25"/>
      <c r="B955" s="14"/>
      <c r="C955" s="15"/>
      <c r="D955" s="53"/>
      <c r="E955" s="54"/>
      <c r="F955" s="54">
        <v>1</v>
      </c>
      <c r="G955" s="18"/>
      <c r="H955" s="18" t="s">
        <v>1091</v>
      </c>
      <c r="I955" s="16">
        <v>1</v>
      </c>
      <c r="J955" s="16"/>
      <c r="K955" s="16"/>
      <c r="L955" s="16"/>
      <c r="M955" s="16"/>
      <c r="N955" s="16"/>
      <c r="O955" s="18"/>
      <c r="P955" s="18" t="s">
        <v>1003</v>
      </c>
      <c r="S955" s="222"/>
      <c r="T955" s="222"/>
      <c r="U955" s="222"/>
      <c r="V955" s="222"/>
      <c r="W955" s="222"/>
      <c r="X955" s="222"/>
      <c r="Y955" s="222"/>
      <c r="Z955" s="222"/>
      <c r="AA955" s="222"/>
      <c r="AB955" s="222"/>
      <c r="AC955" s="222"/>
      <c r="AD955" s="222"/>
      <c r="AE955" s="222"/>
      <c r="AF955" s="222"/>
      <c r="AG955" s="222"/>
      <c r="AH955" s="222"/>
      <c r="AI955" s="222"/>
      <c r="AJ955" s="222"/>
      <c r="AK955" s="222"/>
      <c r="AL955" s="222"/>
      <c r="AM955" s="222"/>
      <c r="AN955" s="222"/>
      <c r="AO955" s="222"/>
      <c r="AP955" s="222"/>
      <c r="AQ955" s="222"/>
      <c r="AR955" s="222"/>
      <c r="AS955" s="222"/>
      <c r="AT955" s="222"/>
      <c r="AU955" s="222"/>
      <c r="AV955" s="222"/>
      <c r="AW955" s="222"/>
      <c r="AX955" s="222"/>
      <c r="AY955" s="222"/>
      <c r="AZ955" s="222"/>
      <c r="BA955" s="222"/>
      <c r="BB955" s="222"/>
      <c r="BC955" s="222"/>
      <c r="BD955" s="222"/>
      <c r="BE955" s="222"/>
      <c r="BF955" s="222"/>
      <c r="BG955" s="222"/>
      <c r="BH955" s="222"/>
      <c r="BI955" s="222"/>
      <c r="BJ955" s="222"/>
      <c r="BK955" s="222"/>
      <c r="BL955" s="222"/>
      <c r="BM955" s="222"/>
      <c r="BN955" s="222"/>
    </row>
    <row r="956" spans="1:66" s="223" customFormat="1" ht="15">
      <c r="A956" s="25">
        <v>21</v>
      </c>
      <c r="B956" s="62" t="s">
        <v>1092</v>
      </c>
      <c r="C956" s="15">
        <v>7</v>
      </c>
      <c r="D956" s="16">
        <v>1</v>
      </c>
      <c r="E956" s="17"/>
      <c r="F956" s="17">
        <v>1</v>
      </c>
      <c r="G956" s="18">
        <v>1714</v>
      </c>
      <c r="H956" s="18" t="s">
        <v>1089</v>
      </c>
      <c r="I956" s="16">
        <v>0.5</v>
      </c>
      <c r="J956" s="16"/>
      <c r="K956" s="16"/>
      <c r="L956" s="16"/>
      <c r="M956" s="16" t="s">
        <v>117</v>
      </c>
      <c r="N956" s="16"/>
      <c r="O956" s="18"/>
      <c r="P956" s="18" t="s">
        <v>1003</v>
      </c>
      <c r="S956" s="222"/>
      <c r="T956" s="222"/>
      <c r="U956" s="222"/>
      <c r="V956" s="222"/>
      <c r="W956" s="222"/>
      <c r="X956" s="222"/>
      <c r="Y956" s="222"/>
      <c r="Z956" s="222"/>
      <c r="AA956" s="222"/>
      <c r="AB956" s="222"/>
      <c r="AC956" s="222"/>
      <c r="AD956" s="222"/>
      <c r="AE956" s="222"/>
      <c r="AF956" s="222"/>
      <c r="AG956" s="222"/>
      <c r="AH956" s="222"/>
      <c r="AI956" s="222"/>
      <c r="AJ956" s="222"/>
      <c r="AK956" s="222"/>
      <c r="AL956" s="222"/>
      <c r="AM956" s="222"/>
      <c r="AN956" s="222"/>
      <c r="AO956" s="222"/>
      <c r="AP956" s="222"/>
      <c r="AQ956" s="222"/>
      <c r="AR956" s="222"/>
      <c r="AS956" s="222"/>
      <c r="AT956" s="222"/>
      <c r="AU956" s="222"/>
      <c r="AV956" s="222"/>
      <c r="AW956" s="222"/>
      <c r="AX956" s="222"/>
      <c r="AY956" s="222"/>
      <c r="AZ956" s="222"/>
      <c r="BA956" s="222"/>
      <c r="BB956" s="222"/>
      <c r="BC956" s="222"/>
      <c r="BD956" s="222"/>
      <c r="BE956" s="222"/>
      <c r="BF956" s="222"/>
      <c r="BG956" s="222"/>
      <c r="BH956" s="222"/>
      <c r="BI956" s="222"/>
      <c r="BJ956" s="222"/>
      <c r="BK956" s="222"/>
      <c r="BL956" s="222"/>
      <c r="BM956" s="222"/>
      <c r="BN956" s="222"/>
    </row>
    <row r="957" spans="1:66" s="223" customFormat="1" ht="15">
      <c r="A957" s="25"/>
      <c r="B957" s="62"/>
      <c r="C957" s="15"/>
      <c r="D957" s="16"/>
      <c r="E957" s="17"/>
      <c r="F957" s="17"/>
      <c r="G957" s="18"/>
      <c r="H957" s="18" t="s">
        <v>1325</v>
      </c>
      <c r="I957" s="16">
        <v>0.5</v>
      </c>
      <c r="J957" s="16"/>
      <c r="K957" s="16"/>
      <c r="L957" s="16"/>
      <c r="M957" s="16" t="s">
        <v>117</v>
      </c>
      <c r="N957" s="16"/>
      <c r="O957" s="18"/>
      <c r="P957" s="18"/>
      <c r="S957" s="222"/>
      <c r="T957" s="222"/>
      <c r="U957" s="222"/>
      <c r="V957" s="222"/>
      <c r="W957" s="222"/>
      <c r="X957" s="222"/>
      <c r="Y957" s="222"/>
      <c r="Z957" s="222"/>
      <c r="AA957" s="222"/>
      <c r="AB957" s="222"/>
      <c r="AC957" s="222"/>
      <c r="AD957" s="222"/>
      <c r="AE957" s="222"/>
      <c r="AF957" s="222"/>
      <c r="AG957" s="222"/>
      <c r="AH957" s="222"/>
      <c r="AI957" s="222"/>
      <c r="AJ957" s="222"/>
      <c r="AK957" s="222"/>
      <c r="AL957" s="222"/>
      <c r="AM957" s="222"/>
      <c r="AN957" s="222"/>
      <c r="AO957" s="222"/>
      <c r="AP957" s="222"/>
      <c r="AQ957" s="222"/>
      <c r="AR957" s="222"/>
      <c r="AS957" s="222"/>
      <c r="AT957" s="222"/>
      <c r="AU957" s="222"/>
      <c r="AV957" s="222"/>
      <c r="AW957" s="222"/>
      <c r="AX957" s="222"/>
      <c r="AY957" s="222"/>
      <c r="AZ957" s="222"/>
      <c r="BA957" s="222"/>
      <c r="BB957" s="222"/>
      <c r="BC957" s="222"/>
      <c r="BD957" s="222"/>
      <c r="BE957" s="222"/>
      <c r="BF957" s="222"/>
      <c r="BG957" s="222"/>
      <c r="BH957" s="222"/>
      <c r="BI957" s="222"/>
      <c r="BJ957" s="222"/>
      <c r="BK957" s="222"/>
      <c r="BL957" s="222"/>
      <c r="BM957" s="222"/>
      <c r="BN957" s="222"/>
    </row>
    <row r="958" spans="1:16" ht="14.25" customHeight="1">
      <c r="A958" s="278" t="s">
        <v>147</v>
      </c>
      <c r="B958" s="278"/>
      <c r="C958" s="20"/>
      <c r="D958" s="11">
        <f>SUM(D913:D956)</f>
        <v>39</v>
      </c>
      <c r="E958" s="11"/>
      <c r="F958" s="11"/>
      <c r="G958" s="19"/>
      <c r="H958" s="19"/>
      <c r="I958" s="11"/>
      <c r="J958" s="11"/>
      <c r="K958" s="11"/>
      <c r="L958" s="11"/>
      <c r="M958" s="11"/>
      <c r="N958" s="11"/>
      <c r="O958" s="19"/>
      <c r="P958" s="19"/>
    </row>
    <row r="959" spans="1:16" ht="15" customHeight="1">
      <c r="A959" s="277" t="s">
        <v>122</v>
      </c>
      <c r="B959" s="277"/>
      <c r="C959" s="20"/>
      <c r="D959" s="9">
        <f>D915+D917+D919+D920+D922+D923+D924+D931+D932+D935+D937+D941+D951+D952+D953+D956</f>
        <v>27</v>
      </c>
      <c r="E959" s="11"/>
      <c r="F959" s="11"/>
      <c r="G959" s="19"/>
      <c r="H959" s="19"/>
      <c r="I959" s="11"/>
      <c r="J959" s="11"/>
      <c r="K959" s="11"/>
      <c r="L959" s="11"/>
      <c r="M959" s="11"/>
      <c r="N959" s="11"/>
      <c r="O959" s="19"/>
      <c r="P959" s="19"/>
    </row>
    <row r="960" spans="1:16" s="216" customFormat="1" ht="56.25" customHeight="1">
      <c r="A960" s="49"/>
      <c r="B960" s="219" t="s">
        <v>1093</v>
      </c>
      <c r="C960" s="49"/>
      <c r="D960" s="194">
        <f>SUM(E960:F960)</f>
        <v>47.25</v>
      </c>
      <c r="E960" s="194">
        <f>SUM(E967,E969,E981,E998,E1033,E1010,E1022)</f>
        <v>8</v>
      </c>
      <c r="F960" s="194">
        <f>SUM(F967,F969,F981,F998,F1033,F1010,F1022)</f>
        <v>39.25</v>
      </c>
      <c r="G960" s="49"/>
      <c r="H960" s="49"/>
      <c r="I960" s="195"/>
      <c r="J960" s="195"/>
      <c r="K960" s="195"/>
      <c r="L960" s="195"/>
      <c r="M960" s="195"/>
      <c r="N960" s="195"/>
      <c r="O960" s="49"/>
      <c r="P960" s="49"/>
    </row>
    <row r="961" spans="1:16" ht="29.25" customHeight="1">
      <c r="A961" s="64">
        <v>1</v>
      </c>
      <c r="B961" s="22" t="s">
        <v>1094</v>
      </c>
      <c r="C961" s="23">
        <v>21</v>
      </c>
      <c r="D961" s="9">
        <v>1</v>
      </c>
      <c r="E961" s="10">
        <v>1</v>
      </c>
      <c r="F961" s="11"/>
      <c r="G961" s="12">
        <v>4285</v>
      </c>
      <c r="H961" s="168" t="s">
        <v>521</v>
      </c>
      <c r="I961" s="9">
        <v>1</v>
      </c>
      <c r="L961" s="9" t="s">
        <v>1779</v>
      </c>
      <c r="M961" s="9" t="s">
        <v>130</v>
      </c>
      <c r="P961" s="12" t="s">
        <v>1095</v>
      </c>
    </row>
    <row r="962" spans="1:16" ht="27" customHeight="1">
      <c r="A962" s="64">
        <v>2</v>
      </c>
      <c r="B962" s="22" t="s">
        <v>1096</v>
      </c>
      <c r="C962" s="23"/>
      <c r="D962" s="9">
        <v>1</v>
      </c>
      <c r="E962" s="10">
        <v>1</v>
      </c>
      <c r="F962" s="11"/>
      <c r="H962" s="168" t="s">
        <v>634</v>
      </c>
      <c r="I962" s="9">
        <v>1</v>
      </c>
      <c r="M962" s="9" t="s">
        <v>130</v>
      </c>
      <c r="P962" s="12" t="s">
        <v>1095</v>
      </c>
    </row>
    <row r="963" spans="1:16" ht="14.25" customHeight="1">
      <c r="A963" s="6">
        <v>3</v>
      </c>
      <c r="B963" s="51" t="s">
        <v>133</v>
      </c>
      <c r="C963" s="42">
        <v>10</v>
      </c>
      <c r="D963" s="9">
        <v>1</v>
      </c>
      <c r="E963" s="10">
        <v>1</v>
      </c>
      <c r="F963" s="11"/>
      <c r="G963" s="12">
        <v>2026</v>
      </c>
      <c r="H963" s="12" t="s">
        <v>635</v>
      </c>
      <c r="I963" s="9">
        <v>1</v>
      </c>
      <c r="P963" s="12" t="s">
        <v>1095</v>
      </c>
    </row>
    <row r="964" spans="1:66" s="197" customFormat="1" ht="14.25" customHeight="1">
      <c r="A964" s="13">
        <v>4</v>
      </c>
      <c r="B964" s="62" t="s">
        <v>1097</v>
      </c>
      <c r="C964" s="61">
        <v>10</v>
      </c>
      <c r="D964" s="16">
        <v>1</v>
      </c>
      <c r="E964" s="17"/>
      <c r="F964" s="17">
        <v>1</v>
      </c>
      <c r="G964" s="18">
        <v>2026</v>
      </c>
      <c r="H964" s="224" t="s">
        <v>1098</v>
      </c>
      <c r="I964" s="16">
        <v>0.5</v>
      </c>
      <c r="J964" s="16"/>
      <c r="K964" s="16"/>
      <c r="L964" s="16"/>
      <c r="M964" s="18" t="s">
        <v>117</v>
      </c>
      <c r="N964" s="16"/>
      <c r="O964" s="18"/>
      <c r="P964" s="18" t="s">
        <v>1095</v>
      </c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  <c r="BD964" s="38"/>
      <c r="BE964" s="38"/>
      <c r="BF964" s="38"/>
      <c r="BG964" s="38"/>
      <c r="BH964" s="38"/>
      <c r="BI964" s="38"/>
      <c r="BJ964" s="38"/>
      <c r="BK964" s="38"/>
      <c r="BL964" s="38"/>
      <c r="BM964" s="38"/>
      <c r="BN964" s="38"/>
    </row>
    <row r="965" spans="1:66" s="197" customFormat="1" ht="14.25" customHeight="1">
      <c r="A965" s="13"/>
      <c r="B965" s="62"/>
      <c r="C965" s="61"/>
      <c r="D965" s="16"/>
      <c r="E965" s="17"/>
      <c r="F965" s="17"/>
      <c r="G965" s="18"/>
      <c r="H965" s="224" t="s">
        <v>1780</v>
      </c>
      <c r="I965" s="16">
        <v>0.5</v>
      </c>
      <c r="J965" s="16"/>
      <c r="K965" s="16"/>
      <c r="L965" s="16"/>
      <c r="M965" s="16" t="s">
        <v>130</v>
      </c>
      <c r="N965" s="16"/>
      <c r="O965" s="18"/>
      <c r="P965" s="18" t="s">
        <v>1095</v>
      </c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  <c r="BD965" s="38"/>
      <c r="BE965" s="38"/>
      <c r="BF965" s="38"/>
      <c r="BG965" s="38"/>
      <c r="BH965" s="38"/>
      <c r="BI965" s="38"/>
      <c r="BJ965" s="38"/>
      <c r="BK965" s="38"/>
      <c r="BL965" s="38"/>
      <c r="BM965" s="38"/>
      <c r="BN965" s="38"/>
    </row>
    <row r="966" spans="1:66" s="197" customFormat="1" ht="14.25" customHeight="1">
      <c r="A966" s="25">
        <v>5</v>
      </c>
      <c r="B966" s="14" t="s">
        <v>1099</v>
      </c>
      <c r="C966" s="15">
        <v>10</v>
      </c>
      <c r="D966" s="16">
        <v>1</v>
      </c>
      <c r="E966" s="17"/>
      <c r="F966" s="17">
        <v>1</v>
      </c>
      <c r="G966" s="18">
        <v>2026</v>
      </c>
      <c r="H966" s="18" t="s">
        <v>1100</v>
      </c>
      <c r="I966" s="16"/>
      <c r="J966" s="16"/>
      <c r="K966" s="16">
        <v>1</v>
      </c>
      <c r="L966" s="16"/>
      <c r="M966" s="16"/>
      <c r="N966" s="16" t="s">
        <v>252</v>
      </c>
      <c r="O966" s="18"/>
      <c r="P966" s="18" t="s">
        <v>1095</v>
      </c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  <c r="BD966" s="38"/>
      <c r="BE966" s="38"/>
      <c r="BF966" s="38"/>
      <c r="BG966" s="38"/>
      <c r="BH966" s="38"/>
      <c r="BI966" s="38"/>
      <c r="BJ966" s="38"/>
      <c r="BK966" s="38"/>
      <c r="BL966" s="38"/>
      <c r="BM966" s="38"/>
      <c r="BN966" s="38"/>
    </row>
    <row r="967" spans="1:16" ht="14.25" customHeight="1">
      <c r="A967" s="279" t="s">
        <v>572</v>
      </c>
      <c r="B967" s="279"/>
      <c r="C967" s="68"/>
      <c r="D967" s="11">
        <f>SUM(D961:D966)</f>
        <v>5</v>
      </c>
      <c r="E967" s="28">
        <f>SUM(E961:E966)</f>
        <v>3</v>
      </c>
      <c r="F967" s="28">
        <f>SUM(F961:F966)</f>
        <v>2</v>
      </c>
      <c r="G967" s="19"/>
      <c r="H967" s="19"/>
      <c r="I967" s="11"/>
      <c r="J967" s="11"/>
      <c r="K967" s="11"/>
      <c r="L967" s="11"/>
      <c r="M967" s="11"/>
      <c r="N967" s="11"/>
      <c r="O967" s="19"/>
      <c r="P967" s="19"/>
    </row>
    <row r="968" spans="1:16" ht="14.25" customHeight="1">
      <c r="A968" s="277" t="s">
        <v>122</v>
      </c>
      <c r="B968" s="277"/>
      <c r="C968" s="20"/>
      <c r="D968" s="46">
        <f>D964+D966</f>
        <v>2</v>
      </c>
      <c r="E968" s="47"/>
      <c r="F968" s="47"/>
      <c r="G968" s="19"/>
      <c r="H968" s="19"/>
      <c r="I968" s="11"/>
      <c r="J968" s="11"/>
      <c r="K968" s="11"/>
      <c r="L968" s="11"/>
      <c r="M968" s="11"/>
      <c r="N968" s="11"/>
      <c r="O968" s="19"/>
      <c r="P968" s="19"/>
    </row>
    <row r="969" spans="1:16" s="216" customFormat="1" ht="32.25" customHeight="1">
      <c r="A969" s="49"/>
      <c r="B969" s="49" t="s">
        <v>1101</v>
      </c>
      <c r="C969" s="49"/>
      <c r="D969" s="194">
        <f>SUM(E969:F969)</f>
        <v>6</v>
      </c>
      <c r="E969" s="194">
        <f>SUM(E970:E978)</f>
        <v>0</v>
      </c>
      <c r="F969" s="194">
        <f>SUM(F970:F978)</f>
        <v>6</v>
      </c>
      <c r="G969" s="49"/>
      <c r="H969" s="49"/>
      <c r="I969" s="195"/>
      <c r="J969" s="195"/>
      <c r="K969" s="195"/>
      <c r="L969" s="195"/>
      <c r="M969" s="195"/>
      <c r="N969" s="195"/>
      <c r="O969" s="49"/>
      <c r="P969" s="49"/>
    </row>
    <row r="970" spans="1:66" s="197" customFormat="1" ht="26.25" customHeight="1">
      <c r="A970" s="13">
        <v>1</v>
      </c>
      <c r="B970" s="14" t="s">
        <v>1102</v>
      </c>
      <c r="C970" s="15"/>
      <c r="D970" s="16">
        <v>1</v>
      </c>
      <c r="E970" s="17"/>
      <c r="F970" s="17">
        <v>1</v>
      </c>
      <c r="G970" s="18">
        <v>4071</v>
      </c>
      <c r="H970" s="18" t="s">
        <v>1781</v>
      </c>
      <c r="I970" s="16">
        <v>1</v>
      </c>
      <c r="J970" s="16"/>
      <c r="K970" s="16"/>
      <c r="L970" s="16" t="s">
        <v>1782</v>
      </c>
      <c r="M970" s="16" t="s">
        <v>130</v>
      </c>
      <c r="N970" s="16"/>
      <c r="O970" s="18"/>
      <c r="P970" s="1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  <c r="BD970" s="38"/>
      <c r="BE970" s="38"/>
      <c r="BF970" s="38"/>
      <c r="BG970" s="38"/>
      <c r="BH970" s="38"/>
      <c r="BI970" s="38"/>
      <c r="BJ970" s="38"/>
      <c r="BK970" s="38"/>
      <c r="BL970" s="38"/>
      <c r="BM970" s="38"/>
      <c r="BN970" s="38"/>
    </row>
    <row r="971" spans="1:66" s="197" customFormat="1" ht="14.25" customHeight="1">
      <c r="A971" s="13">
        <v>2</v>
      </c>
      <c r="B971" s="62" t="s">
        <v>1097</v>
      </c>
      <c r="C971" s="61">
        <v>10</v>
      </c>
      <c r="D971" s="16">
        <v>1</v>
      </c>
      <c r="E971" s="17"/>
      <c r="F971" s="17">
        <v>1</v>
      </c>
      <c r="G971" s="18">
        <v>2026</v>
      </c>
      <c r="H971" s="18" t="s">
        <v>1783</v>
      </c>
      <c r="I971" s="16"/>
      <c r="J971" s="16"/>
      <c r="K971" s="16"/>
      <c r="L971" s="16"/>
      <c r="M971" s="16"/>
      <c r="N971" s="16" t="s">
        <v>252</v>
      </c>
      <c r="O971" s="69">
        <v>42490</v>
      </c>
      <c r="P971" s="1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  <c r="BD971" s="38"/>
      <c r="BE971" s="38"/>
      <c r="BF971" s="38"/>
      <c r="BG971" s="38"/>
      <c r="BH971" s="38"/>
      <c r="BI971" s="38"/>
      <c r="BJ971" s="38"/>
      <c r="BK971" s="38"/>
      <c r="BL971" s="38"/>
      <c r="BM971" s="38"/>
      <c r="BN971" s="38"/>
    </row>
    <row r="972" spans="1:66" s="197" customFormat="1" ht="14.25" customHeight="1">
      <c r="A972" s="13"/>
      <c r="B972" s="62"/>
      <c r="C972" s="61"/>
      <c r="D972" s="16"/>
      <c r="E972" s="17"/>
      <c r="F972" s="17"/>
      <c r="G972" s="18"/>
      <c r="H972" s="18" t="s">
        <v>1784</v>
      </c>
      <c r="I972" s="16">
        <v>1</v>
      </c>
      <c r="J972" s="16"/>
      <c r="K972" s="16"/>
      <c r="L972" s="16"/>
      <c r="M972" s="16"/>
      <c r="N972" s="16" t="s">
        <v>255</v>
      </c>
      <c r="O972" s="69"/>
      <c r="P972" s="1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  <c r="BA972" s="38"/>
      <c r="BB972" s="38"/>
      <c r="BC972" s="38"/>
      <c r="BD972" s="38"/>
      <c r="BE972" s="38"/>
      <c r="BF972" s="38"/>
      <c r="BG972" s="38"/>
      <c r="BH972" s="38"/>
      <c r="BI972" s="38"/>
      <c r="BJ972" s="38"/>
      <c r="BK972" s="38"/>
      <c r="BL972" s="38"/>
      <c r="BM972" s="38"/>
      <c r="BN972" s="38"/>
    </row>
    <row r="973" spans="1:66" s="197" customFormat="1" ht="14.25" customHeight="1">
      <c r="A973" s="13">
        <v>3</v>
      </c>
      <c r="B973" s="62" t="s">
        <v>1050</v>
      </c>
      <c r="C973" s="61">
        <v>9</v>
      </c>
      <c r="D973" s="16">
        <v>1</v>
      </c>
      <c r="E973" s="17"/>
      <c r="F973" s="17">
        <v>1</v>
      </c>
      <c r="G973" s="18">
        <v>1925</v>
      </c>
      <c r="H973" s="18" t="s">
        <v>1785</v>
      </c>
      <c r="I973" s="16">
        <v>1</v>
      </c>
      <c r="J973" s="16"/>
      <c r="K973" s="16"/>
      <c r="L973" s="16"/>
      <c r="M973" s="16"/>
      <c r="N973" s="16"/>
      <c r="O973" s="69"/>
      <c r="P973" s="1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  <c r="BD973" s="38"/>
      <c r="BE973" s="38"/>
      <c r="BF973" s="38"/>
      <c r="BG973" s="38"/>
      <c r="BH973" s="38"/>
      <c r="BI973" s="38"/>
      <c r="BJ973" s="38"/>
      <c r="BK973" s="38"/>
      <c r="BL973" s="38"/>
      <c r="BM973" s="38"/>
      <c r="BN973" s="38"/>
    </row>
    <row r="974" spans="1:66" s="197" customFormat="1" ht="14.25" customHeight="1">
      <c r="A974" s="13">
        <v>4</v>
      </c>
      <c r="B974" s="26" t="s">
        <v>1103</v>
      </c>
      <c r="C974" s="65">
        <v>7</v>
      </c>
      <c r="D974" s="66">
        <v>0.5</v>
      </c>
      <c r="E974" s="67"/>
      <c r="F974" s="67">
        <v>0.5</v>
      </c>
      <c r="G974" s="18">
        <v>1714</v>
      </c>
      <c r="H974" s="18" t="s">
        <v>1786</v>
      </c>
      <c r="I974" s="16">
        <v>0.5</v>
      </c>
      <c r="J974" s="16"/>
      <c r="K974" s="16"/>
      <c r="L974" s="16"/>
      <c r="M974" s="16"/>
      <c r="N974" s="16"/>
      <c r="O974" s="69"/>
      <c r="P974" s="1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  <c r="BA974" s="38"/>
      <c r="BB974" s="38"/>
      <c r="BC974" s="38"/>
      <c r="BD974" s="38"/>
      <c r="BE974" s="38"/>
      <c r="BF974" s="38"/>
      <c r="BG974" s="38"/>
      <c r="BH974" s="38"/>
      <c r="BI974" s="38"/>
      <c r="BJ974" s="38"/>
      <c r="BK974" s="38"/>
      <c r="BL974" s="38"/>
      <c r="BM974" s="38"/>
      <c r="BN974" s="38"/>
    </row>
    <row r="975" spans="1:66" s="197" customFormat="1" ht="14.25" customHeight="1">
      <c r="A975" s="13">
        <v>5</v>
      </c>
      <c r="B975" s="26" t="s">
        <v>1104</v>
      </c>
      <c r="C975" s="61">
        <v>5</v>
      </c>
      <c r="D975" s="16">
        <v>1</v>
      </c>
      <c r="E975" s="17"/>
      <c r="F975" s="17">
        <v>1</v>
      </c>
      <c r="G975" s="18">
        <v>1514</v>
      </c>
      <c r="H975" s="18" t="s">
        <v>1787</v>
      </c>
      <c r="I975" s="16"/>
      <c r="J975" s="16"/>
      <c r="K975" s="16"/>
      <c r="L975" s="16"/>
      <c r="M975" s="16"/>
      <c r="N975" s="16" t="s">
        <v>252</v>
      </c>
      <c r="O975" s="69">
        <v>42933</v>
      </c>
      <c r="P975" s="1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  <c r="BD975" s="38"/>
      <c r="BE975" s="38"/>
      <c r="BF975" s="38"/>
      <c r="BG975" s="38"/>
      <c r="BH975" s="38"/>
      <c r="BI975" s="38"/>
      <c r="BJ975" s="38"/>
      <c r="BK975" s="38"/>
      <c r="BL975" s="38"/>
      <c r="BM975" s="38"/>
      <c r="BN975" s="38"/>
    </row>
    <row r="976" spans="1:66" s="197" customFormat="1" ht="14.25" customHeight="1">
      <c r="A976" s="13"/>
      <c r="B976" s="26"/>
      <c r="C976" s="61"/>
      <c r="D976" s="16"/>
      <c r="E976" s="17"/>
      <c r="F976" s="17"/>
      <c r="G976" s="18"/>
      <c r="H976" s="18" t="s">
        <v>1795</v>
      </c>
      <c r="I976" s="16">
        <v>1</v>
      </c>
      <c r="J976" s="16"/>
      <c r="K976" s="16"/>
      <c r="L976" s="16"/>
      <c r="M976" s="16"/>
      <c r="N976" s="16" t="s">
        <v>255</v>
      </c>
      <c r="O976" s="18"/>
      <c r="P976" s="1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  <c r="BA976" s="38"/>
      <c r="BB976" s="38"/>
      <c r="BC976" s="38"/>
      <c r="BD976" s="38"/>
      <c r="BE976" s="38"/>
      <c r="BF976" s="38"/>
      <c r="BG976" s="38"/>
      <c r="BH976" s="38"/>
      <c r="BI976" s="38"/>
      <c r="BJ976" s="38"/>
      <c r="BK976" s="38"/>
      <c r="BL976" s="38"/>
      <c r="BM976" s="38"/>
      <c r="BN976" s="38"/>
    </row>
    <row r="977" spans="1:66" s="197" customFormat="1" ht="14.25" customHeight="1">
      <c r="A977" s="13">
        <v>6</v>
      </c>
      <c r="B977" s="14" t="s">
        <v>1070</v>
      </c>
      <c r="C977" s="15">
        <v>1</v>
      </c>
      <c r="D977" s="16">
        <v>1.5</v>
      </c>
      <c r="E977" s="17"/>
      <c r="F977" s="17">
        <v>0.75</v>
      </c>
      <c r="G977" s="18">
        <v>1378</v>
      </c>
      <c r="H977" s="18" t="s">
        <v>1796</v>
      </c>
      <c r="I977" s="16">
        <v>0.75</v>
      </c>
      <c r="J977" s="16"/>
      <c r="K977" s="16"/>
      <c r="L977" s="16"/>
      <c r="M977" s="16"/>
      <c r="N977" s="16"/>
      <c r="O977" s="18"/>
      <c r="P977" s="1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  <c r="BD977" s="38"/>
      <c r="BE977" s="38"/>
      <c r="BF977" s="38"/>
      <c r="BG977" s="38"/>
      <c r="BH977" s="38"/>
      <c r="BI977" s="38"/>
      <c r="BJ977" s="38"/>
      <c r="BK977" s="38"/>
      <c r="BL977" s="38"/>
      <c r="BM977" s="38"/>
      <c r="BN977" s="38"/>
    </row>
    <row r="978" spans="1:66" s="197" customFormat="1" ht="14.25" customHeight="1">
      <c r="A978" s="13"/>
      <c r="B978" s="14"/>
      <c r="C978" s="15"/>
      <c r="D978" s="16"/>
      <c r="E978" s="17"/>
      <c r="F978" s="17">
        <v>0.75</v>
      </c>
      <c r="G978" s="18"/>
      <c r="H978" s="18" t="s">
        <v>1797</v>
      </c>
      <c r="I978" s="16">
        <v>0.75</v>
      </c>
      <c r="J978" s="16"/>
      <c r="K978" s="16"/>
      <c r="L978" s="16"/>
      <c r="M978" s="16"/>
      <c r="N978" s="16"/>
      <c r="O978" s="18"/>
      <c r="P978" s="1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  <c r="BA978" s="38"/>
      <c r="BB978" s="38"/>
      <c r="BC978" s="38"/>
      <c r="BD978" s="38"/>
      <c r="BE978" s="38"/>
      <c r="BF978" s="38"/>
      <c r="BG978" s="38"/>
      <c r="BH978" s="38"/>
      <c r="BI978" s="38"/>
      <c r="BJ978" s="38"/>
      <c r="BK978" s="38"/>
      <c r="BL978" s="38"/>
      <c r="BM978" s="38"/>
      <c r="BN978" s="38"/>
    </row>
    <row r="979" spans="1:16" ht="13.5" customHeight="1">
      <c r="A979" s="6"/>
      <c r="B979" s="41" t="s">
        <v>147</v>
      </c>
      <c r="C979" s="68"/>
      <c r="D979" s="11">
        <f>SUM(D970:D977)</f>
        <v>6</v>
      </c>
      <c r="E979" s="11"/>
      <c r="F979" s="11"/>
      <c r="G979" s="19"/>
      <c r="H979" s="19"/>
      <c r="I979" s="11"/>
      <c r="J979" s="11"/>
      <c r="K979" s="11"/>
      <c r="L979" s="11"/>
      <c r="M979" s="11"/>
      <c r="N979" s="11"/>
      <c r="O979" s="19"/>
      <c r="P979" s="19"/>
    </row>
    <row r="980" spans="1:16" ht="15" customHeight="1">
      <c r="A980" s="280" t="s">
        <v>1105</v>
      </c>
      <c r="B980" s="280"/>
      <c r="C980" s="68"/>
      <c r="D980" s="46">
        <f>D970+D971+D973+D974+D975+D977</f>
        <v>6</v>
      </c>
      <c r="E980" s="47"/>
      <c r="F980" s="47"/>
      <c r="G980" s="19"/>
      <c r="H980" s="19"/>
      <c r="I980" s="11"/>
      <c r="J980" s="11"/>
      <c r="K980" s="11"/>
      <c r="L980" s="11"/>
      <c r="M980" s="11"/>
      <c r="N980" s="11"/>
      <c r="O980" s="19"/>
      <c r="P980" s="19"/>
    </row>
    <row r="981" spans="1:16" s="216" customFormat="1" ht="28.5" customHeight="1">
      <c r="A981" s="49"/>
      <c r="B981" s="49" t="s">
        <v>1106</v>
      </c>
      <c r="C981" s="49"/>
      <c r="D981" s="194">
        <f>SUM(E981:F981)</f>
        <v>9.75</v>
      </c>
      <c r="E981" s="194">
        <f>SUM(E982:E995)</f>
        <v>0</v>
      </c>
      <c r="F981" s="194">
        <f>SUM(F982:F995)</f>
        <v>9.75</v>
      </c>
      <c r="G981" s="49"/>
      <c r="H981" s="49"/>
      <c r="I981" s="195"/>
      <c r="J981" s="195"/>
      <c r="K981" s="195"/>
      <c r="L981" s="195"/>
      <c r="M981" s="195"/>
      <c r="N981" s="195"/>
      <c r="O981" s="49"/>
      <c r="P981" s="49"/>
    </row>
    <row r="982" spans="1:66" s="197" customFormat="1" ht="26.25" customHeight="1">
      <c r="A982" s="13">
        <v>1</v>
      </c>
      <c r="B982" s="14" t="s">
        <v>1107</v>
      </c>
      <c r="C982" s="15"/>
      <c r="D982" s="16">
        <v>1</v>
      </c>
      <c r="E982" s="17"/>
      <c r="F982" s="17">
        <v>1</v>
      </c>
      <c r="G982" s="18">
        <v>4071</v>
      </c>
      <c r="H982" s="18" t="s">
        <v>1108</v>
      </c>
      <c r="I982" s="16">
        <v>1</v>
      </c>
      <c r="J982" s="16"/>
      <c r="K982" s="16"/>
      <c r="L982" s="16"/>
      <c r="M982" s="16"/>
      <c r="N982" s="16"/>
      <c r="O982" s="18"/>
      <c r="P982" s="1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38"/>
      <c r="AW982" s="38"/>
      <c r="AX982" s="38"/>
      <c r="AY982" s="38"/>
      <c r="AZ982" s="38"/>
      <c r="BA982" s="38"/>
      <c r="BB982" s="38"/>
      <c r="BC982" s="38"/>
      <c r="BD982" s="38"/>
      <c r="BE982" s="38"/>
      <c r="BF982" s="38"/>
      <c r="BG982" s="38"/>
      <c r="BH982" s="38"/>
      <c r="BI982" s="38"/>
      <c r="BJ982" s="38"/>
      <c r="BK982" s="38"/>
      <c r="BL982" s="38"/>
      <c r="BM982" s="38"/>
      <c r="BN982" s="38"/>
    </row>
    <row r="983" spans="1:66" s="197" customFormat="1" ht="14.25" customHeight="1">
      <c r="A983" s="13">
        <v>2</v>
      </c>
      <c r="B983" s="14" t="s">
        <v>1047</v>
      </c>
      <c r="C983" s="15">
        <v>10</v>
      </c>
      <c r="D983" s="16">
        <v>3</v>
      </c>
      <c r="E983" s="17"/>
      <c r="F983" s="17">
        <v>1</v>
      </c>
      <c r="G983" s="18">
        <v>2026</v>
      </c>
      <c r="H983" s="18" t="s">
        <v>1109</v>
      </c>
      <c r="I983" s="16"/>
      <c r="J983" s="16"/>
      <c r="K983" s="16"/>
      <c r="L983" s="16"/>
      <c r="M983" s="16"/>
      <c r="N983" s="16" t="s">
        <v>252</v>
      </c>
      <c r="O983" s="69">
        <v>43235</v>
      </c>
      <c r="P983" s="1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  <c r="BD983" s="38"/>
      <c r="BE983" s="38"/>
      <c r="BF983" s="38"/>
      <c r="BG983" s="38"/>
      <c r="BH983" s="38"/>
      <c r="BI983" s="38"/>
      <c r="BJ983" s="38"/>
      <c r="BK983" s="38"/>
      <c r="BL983" s="38"/>
      <c r="BM983" s="38"/>
      <c r="BN983" s="38"/>
    </row>
    <row r="984" spans="1:66" s="197" customFormat="1" ht="14.25" customHeight="1">
      <c r="A984" s="13"/>
      <c r="B984" s="14"/>
      <c r="C984" s="15"/>
      <c r="D984" s="16"/>
      <c r="E984" s="17"/>
      <c r="F984" s="17"/>
      <c r="G984" s="18"/>
      <c r="H984" s="18" t="s">
        <v>1110</v>
      </c>
      <c r="I984" s="16">
        <v>1</v>
      </c>
      <c r="J984" s="16"/>
      <c r="K984" s="16"/>
      <c r="L984" s="16"/>
      <c r="M984" s="16"/>
      <c r="N984" s="16" t="s">
        <v>255</v>
      </c>
      <c r="O984" s="18"/>
      <c r="P984" s="1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  <c r="BD984" s="38"/>
      <c r="BE984" s="38"/>
      <c r="BF984" s="38"/>
      <c r="BG984" s="38"/>
      <c r="BH984" s="38"/>
      <c r="BI984" s="38"/>
      <c r="BJ984" s="38"/>
      <c r="BK984" s="38"/>
      <c r="BL984" s="38"/>
      <c r="BM984" s="38"/>
      <c r="BN984" s="38"/>
    </row>
    <row r="985" spans="1:66" s="197" customFormat="1" ht="14.25" customHeight="1">
      <c r="A985" s="13"/>
      <c r="B985" s="14"/>
      <c r="C985" s="15"/>
      <c r="D985" s="16"/>
      <c r="E985" s="17"/>
      <c r="F985" s="17">
        <v>1</v>
      </c>
      <c r="G985" s="18"/>
      <c r="H985" s="18" t="s">
        <v>1111</v>
      </c>
      <c r="I985" s="16">
        <v>1</v>
      </c>
      <c r="J985" s="16"/>
      <c r="K985" s="16"/>
      <c r="L985" s="16"/>
      <c r="M985" s="16"/>
      <c r="N985" s="16"/>
      <c r="O985" s="18"/>
      <c r="P985" s="1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  <c r="BD985" s="38"/>
      <c r="BE985" s="38"/>
      <c r="BF985" s="38"/>
      <c r="BG985" s="38"/>
      <c r="BH985" s="38"/>
      <c r="BI985" s="38"/>
      <c r="BJ985" s="38"/>
      <c r="BK985" s="38"/>
      <c r="BL985" s="38"/>
      <c r="BM985" s="38"/>
      <c r="BN985" s="38"/>
    </row>
    <row r="986" spans="1:66" s="197" customFormat="1" ht="14.25" customHeight="1">
      <c r="A986" s="13"/>
      <c r="B986" s="14"/>
      <c r="C986" s="15"/>
      <c r="D986" s="16"/>
      <c r="E986" s="17"/>
      <c r="F986" s="17">
        <v>1</v>
      </c>
      <c r="G986" s="18"/>
      <c r="H986" s="18" t="s">
        <v>1112</v>
      </c>
      <c r="I986" s="16">
        <v>1</v>
      </c>
      <c r="J986" s="16"/>
      <c r="K986" s="16"/>
      <c r="L986" s="16"/>
      <c r="M986" s="16"/>
      <c r="N986" s="16"/>
      <c r="O986" s="18"/>
      <c r="P986" s="1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  <c r="BA986" s="38"/>
      <c r="BB986" s="38"/>
      <c r="BC986" s="38"/>
      <c r="BD986" s="38"/>
      <c r="BE986" s="38"/>
      <c r="BF986" s="38"/>
      <c r="BG986" s="38"/>
      <c r="BH986" s="38"/>
      <c r="BI986" s="38"/>
      <c r="BJ986" s="38"/>
      <c r="BK986" s="38"/>
      <c r="BL986" s="38"/>
      <c r="BM986" s="38"/>
      <c r="BN986" s="38"/>
    </row>
    <row r="987" spans="1:66" s="197" customFormat="1" ht="14.25" customHeight="1">
      <c r="A987" s="13">
        <v>3</v>
      </c>
      <c r="B987" s="62" t="s">
        <v>1113</v>
      </c>
      <c r="C987" s="61">
        <v>9</v>
      </c>
      <c r="D987" s="16">
        <v>2</v>
      </c>
      <c r="E987" s="17"/>
      <c r="F987" s="17">
        <v>1</v>
      </c>
      <c r="G987" s="18">
        <v>1925</v>
      </c>
      <c r="H987" s="18" t="s">
        <v>1114</v>
      </c>
      <c r="I987" s="16"/>
      <c r="J987" s="16"/>
      <c r="K987" s="16"/>
      <c r="L987" s="16"/>
      <c r="M987" s="16"/>
      <c r="N987" s="16" t="s">
        <v>252</v>
      </c>
      <c r="O987" s="69">
        <v>42709</v>
      </c>
      <c r="P987" s="1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  <c r="BD987" s="38"/>
      <c r="BE987" s="38"/>
      <c r="BF987" s="38"/>
      <c r="BG987" s="38"/>
      <c r="BH987" s="38"/>
      <c r="BI987" s="38"/>
      <c r="BJ987" s="38"/>
      <c r="BK987" s="38"/>
      <c r="BL987" s="38"/>
      <c r="BM987" s="38"/>
      <c r="BN987" s="38"/>
    </row>
    <row r="988" spans="1:66" s="197" customFormat="1" ht="14.25" customHeight="1">
      <c r="A988" s="13"/>
      <c r="B988" s="62"/>
      <c r="C988" s="61"/>
      <c r="D988" s="16"/>
      <c r="E988" s="17"/>
      <c r="F988" s="17"/>
      <c r="G988" s="18"/>
      <c r="H988" s="18" t="s">
        <v>1115</v>
      </c>
      <c r="I988" s="16">
        <v>1</v>
      </c>
      <c r="J988" s="16"/>
      <c r="K988" s="16"/>
      <c r="L988" s="16"/>
      <c r="M988" s="16"/>
      <c r="N988" s="16" t="s">
        <v>255</v>
      </c>
      <c r="O988" s="69"/>
      <c r="P988" s="1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  <c r="BD988" s="38"/>
      <c r="BE988" s="38"/>
      <c r="BF988" s="38"/>
      <c r="BG988" s="38"/>
      <c r="BH988" s="38"/>
      <c r="BI988" s="38"/>
      <c r="BJ988" s="38"/>
      <c r="BK988" s="38"/>
      <c r="BL988" s="38"/>
      <c r="BM988" s="38"/>
      <c r="BN988" s="38"/>
    </row>
    <row r="989" spans="1:66" s="197" customFormat="1" ht="14.25" customHeight="1">
      <c r="A989" s="13"/>
      <c r="B989" s="62"/>
      <c r="C989" s="61"/>
      <c r="D989" s="16"/>
      <c r="E989" s="17"/>
      <c r="F989" s="17"/>
      <c r="G989" s="18"/>
      <c r="H989" s="18" t="s">
        <v>1116</v>
      </c>
      <c r="I989" s="16"/>
      <c r="J989" s="16"/>
      <c r="K989" s="16"/>
      <c r="L989" s="16"/>
      <c r="M989" s="16"/>
      <c r="N989" s="16" t="s">
        <v>252</v>
      </c>
      <c r="O989" s="69">
        <v>42683</v>
      </c>
      <c r="P989" s="1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  <c r="BD989" s="38"/>
      <c r="BE989" s="38"/>
      <c r="BF989" s="38"/>
      <c r="BG989" s="38"/>
      <c r="BH989" s="38"/>
      <c r="BI989" s="38"/>
      <c r="BJ989" s="38"/>
      <c r="BK989" s="38"/>
      <c r="BL989" s="38"/>
      <c r="BM989" s="38"/>
      <c r="BN989" s="38"/>
    </row>
    <row r="990" spans="1:66" s="197" customFormat="1" ht="14.25" customHeight="1">
      <c r="A990" s="13"/>
      <c r="B990" s="18"/>
      <c r="C990" s="61"/>
      <c r="D990" s="16"/>
      <c r="E990" s="17"/>
      <c r="F990" s="17">
        <v>1</v>
      </c>
      <c r="G990" s="18"/>
      <c r="H990" s="18" t="s">
        <v>1117</v>
      </c>
      <c r="I990" s="16"/>
      <c r="J990" s="16"/>
      <c r="K990" s="16"/>
      <c r="L990" s="16"/>
      <c r="M990" s="16"/>
      <c r="N990" s="16" t="s">
        <v>992</v>
      </c>
      <c r="O990" s="69">
        <v>43492</v>
      </c>
      <c r="P990" s="1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  <c r="BD990" s="38"/>
      <c r="BE990" s="38"/>
      <c r="BF990" s="38"/>
      <c r="BG990" s="38"/>
      <c r="BH990" s="38"/>
      <c r="BI990" s="38"/>
      <c r="BJ990" s="38"/>
      <c r="BK990" s="38"/>
      <c r="BL990" s="38"/>
      <c r="BM990" s="38"/>
      <c r="BN990" s="38"/>
    </row>
    <row r="991" spans="1:66" s="197" customFormat="1" ht="14.25" customHeight="1">
      <c r="A991" s="13"/>
      <c r="B991" s="18"/>
      <c r="C991" s="61"/>
      <c r="D991" s="16"/>
      <c r="E991" s="17"/>
      <c r="F991" s="17"/>
      <c r="G991" s="18"/>
      <c r="H991" s="18" t="s">
        <v>1516</v>
      </c>
      <c r="I991" s="16">
        <v>1</v>
      </c>
      <c r="J991" s="16"/>
      <c r="K991" s="16"/>
      <c r="L991" s="16"/>
      <c r="M991" s="16"/>
      <c r="N991" s="16" t="s">
        <v>255</v>
      </c>
      <c r="O991" s="69"/>
      <c r="P991" s="1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  <c r="BD991" s="38"/>
      <c r="BE991" s="38"/>
      <c r="BF991" s="38"/>
      <c r="BG991" s="38"/>
      <c r="BH991" s="38"/>
      <c r="BI991" s="38"/>
      <c r="BJ991" s="38"/>
      <c r="BK991" s="38"/>
      <c r="BL991" s="38"/>
      <c r="BM991" s="38"/>
      <c r="BN991" s="38"/>
    </row>
    <row r="992" spans="1:66" s="197" customFormat="1" ht="14.25" customHeight="1">
      <c r="A992" s="13">
        <v>4</v>
      </c>
      <c r="B992" s="26" t="s">
        <v>1103</v>
      </c>
      <c r="C992" s="65">
        <v>7</v>
      </c>
      <c r="D992" s="16">
        <v>1</v>
      </c>
      <c r="E992" s="17"/>
      <c r="F992" s="17">
        <v>1</v>
      </c>
      <c r="G992" s="18">
        <v>1714</v>
      </c>
      <c r="H992" s="18" t="s">
        <v>1118</v>
      </c>
      <c r="I992" s="16">
        <v>1</v>
      </c>
      <c r="J992" s="16"/>
      <c r="K992" s="16"/>
      <c r="L992" s="16"/>
      <c r="M992" s="16"/>
      <c r="N992" s="16"/>
      <c r="O992" s="18"/>
      <c r="P992" s="1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  <c r="BD992" s="38"/>
      <c r="BE992" s="38"/>
      <c r="BF992" s="38"/>
      <c r="BG992" s="38"/>
      <c r="BH992" s="38"/>
      <c r="BI992" s="38"/>
      <c r="BJ992" s="38"/>
      <c r="BK992" s="38"/>
      <c r="BL992" s="38"/>
      <c r="BM992" s="38"/>
      <c r="BN992" s="38"/>
    </row>
    <row r="993" spans="1:66" s="197" customFormat="1" ht="14.25" customHeight="1">
      <c r="A993" s="13">
        <v>5</v>
      </c>
      <c r="B993" s="62" t="s">
        <v>1119</v>
      </c>
      <c r="C993" s="61">
        <v>8</v>
      </c>
      <c r="D993" s="16">
        <v>1</v>
      </c>
      <c r="E993" s="17"/>
      <c r="F993" s="17">
        <v>1</v>
      </c>
      <c r="G993" s="18">
        <v>1825</v>
      </c>
      <c r="H993" s="18" t="s">
        <v>1120</v>
      </c>
      <c r="I993" s="16">
        <v>1</v>
      </c>
      <c r="J993" s="16"/>
      <c r="K993" s="16"/>
      <c r="L993" s="16"/>
      <c r="M993" s="16"/>
      <c r="N993" s="16"/>
      <c r="O993" s="18"/>
      <c r="P993" s="1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  <c r="BD993" s="38"/>
      <c r="BE993" s="38"/>
      <c r="BF993" s="38"/>
      <c r="BG993" s="38"/>
      <c r="BH993" s="38"/>
      <c r="BI993" s="38"/>
      <c r="BJ993" s="38"/>
      <c r="BK993" s="38"/>
      <c r="BL993" s="38"/>
      <c r="BM993" s="38"/>
      <c r="BN993" s="38"/>
    </row>
    <row r="994" spans="1:66" s="197" customFormat="1" ht="14.25" customHeight="1">
      <c r="A994" s="13">
        <v>6</v>
      </c>
      <c r="B994" s="26" t="s">
        <v>1104</v>
      </c>
      <c r="C994" s="61">
        <v>5</v>
      </c>
      <c r="D994" s="16">
        <v>1</v>
      </c>
      <c r="E994" s="17"/>
      <c r="F994" s="17">
        <v>1</v>
      </c>
      <c r="G994" s="18">
        <v>1514</v>
      </c>
      <c r="H994" s="18" t="s">
        <v>1121</v>
      </c>
      <c r="I994" s="16">
        <v>1</v>
      </c>
      <c r="J994" s="16"/>
      <c r="K994" s="16"/>
      <c r="L994" s="16"/>
      <c r="M994" s="16"/>
      <c r="N994" s="16"/>
      <c r="O994" s="18"/>
      <c r="P994" s="1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  <c r="BA994" s="38"/>
      <c r="BB994" s="38"/>
      <c r="BC994" s="38"/>
      <c r="BD994" s="38"/>
      <c r="BE994" s="38"/>
      <c r="BF994" s="38"/>
      <c r="BG994" s="38"/>
      <c r="BH994" s="38"/>
      <c r="BI994" s="38"/>
      <c r="BJ994" s="38"/>
      <c r="BK994" s="38"/>
      <c r="BL994" s="38"/>
      <c r="BM994" s="38"/>
      <c r="BN994" s="38"/>
    </row>
    <row r="995" spans="1:66" s="197" customFormat="1" ht="14.25" customHeight="1">
      <c r="A995" s="13">
        <v>7</v>
      </c>
      <c r="B995" s="62" t="s">
        <v>1070</v>
      </c>
      <c r="C995" s="61">
        <v>1</v>
      </c>
      <c r="D995" s="16">
        <v>0.75</v>
      </c>
      <c r="E995" s="17"/>
      <c r="F995" s="17">
        <v>0.75</v>
      </c>
      <c r="G995" s="18">
        <v>1378</v>
      </c>
      <c r="H995" s="18" t="s">
        <v>1122</v>
      </c>
      <c r="I995" s="16">
        <v>0.75</v>
      </c>
      <c r="J995" s="16"/>
      <c r="K995" s="16"/>
      <c r="L995" s="16"/>
      <c r="M995" s="16"/>
      <c r="N995" s="16"/>
      <c r="O995" s="18"/>
      <c r="P995" s="1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  <c r="BD995" s="38"/>
      <c r="BE995" s="38"/>
      <c r="BF995" s="38"/>
      <c r="BG995" s="38"/>
      <c r="BH995" s="38"/>
      <c r="BI995" s="38"/>
      <c r="BJ995" s="38"/>
      <c r="BK995" s="38"/>
      <c r="BL995" s="38"/>
      <c r="BM995" s="38"/>
      <c r="BN995" s="38"/>
    </row>
    <row r="996" spans="1:16" ht="16.5" customHeight="1">
      <c r="A996" s="281" t="s">
        <v>1123</v>
      </c>
      <c r="B996" s="281"/>
      <c r="C996" s="68"/>
      <c r="D996" s="11">
        <f>SUM(D982:D995)</f>
        <v>9.75</v>
      </c>
      <c r="E996" s="11"/>
      <c r="F996" s="11"/>
      <c r="G996" s="19"/>
      <c r="H996" s="19"/>
      <c r="I996" s="11"/>
      <c r="J996" s="11"/>
      <c r="K996" s="11"/>
      <c r="L996" s="11"/>
      <c r="M996" s="11"/>
      <c r="N996" s="11"/>
      <c r="O996" s="19"/>
      <c r="P996" s="19"/>
    </row>
    <row r="997" spans="1:16" ht="15" customHeight="1">
      <c r="A997" s="280" t="s">
        <v>1105</v>
      </c>
      <c r="B997" s="280"/>
      <c r="C997" s="68"/>
      <c r="D997" s="46">
        <f>D982+D983+D987+D992+D993+D994+D995</f>
        <v>9.75</v>
      </c>
      <c r="E997" s="47"/>
      <c r="F997" s="47"/>
      <c r="G997" s="19"/>
      <c r="H997" s="19"/>
      <c r="I997" s="11"/>
      <c r="J997" s="11"/>
      <c r="K997" s="11"/>
      <c r="L997" s="11"/>
      <c r="M997" s="11"/>
      <c r="N997" s="11"/>
      <c r="O997" s="19"/>
      <c r="P997" s="19"/>
    </row>
    <row r="998" spans="1:16" s="216" customFormat="1" ht="41.25" customHeight="1">
      <c r="A998" s="49"/>
      <c r="B998" s="225" t="s">
        <v>1124</v>
      </c>
      <c r="C998" s="49"/>
      <c r="D998" s="194">
        <f>SUM(E998:F998)</f>
        <v>8</v>
      </c>
      <c r="E998" s="194">
        <f>SUM(E999:E1006)</f>
        <v>0</v>
      </c>
      <c r="F998" s="194">
        <f>SUM(F999:F1006)</f>
        <v>8</v>
      </c>
      <c r="G998" s="49"/>
      <c r="H998" s="225"/>
      <c r="I998" s="195"/>
      <c r="J998" s="195"/>
      <c r="K998" s="195"/>
      <c r="L998" s="195"/>
      <c r="M998" s="195"/>
      <c r="N998" s="195"/>
      <c r="O998" s="49"/>
      <c r="P998" s="49"/>
    </row>
    <row r="999" spans="1:66" s="197" customFormat="1" ht="27" customHeight="1">
      <c r="A999" s="13">
        <v>1</v>
      </c>
      <c r="B999" s="164" t="s">
        <v>1125</v>
      </c>
      <c r="C999" s="15">
        <v>21</v>
      </c>
      <c r="D999" s="162">
        <v>1</v>
      </c>
      <c r="E999" s="17"/>
      <c r="F999" s="167">
        <v>1</v>
      </c>
      <c r="G999" s="18">
        <v>4071</v>
      </c>
      <c r="H999" s="18" t="s">
        <v>1798</v>
      </c>
      <c r="I999" s="16">
        <v>1</v>
      </c>
      <c r="J999" s="16"/>
      <c r="K999" s="16"/>
      <c r="L999" s="16" t="s">
        <v>1799</v>
      </c>
      <c r="M999" s="16" t="s">
        <v>130</v>
      </c>
      <c r="N999" s="16"/>
      <c r="O999" s="18"/>
      <c r="P999" s="1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  <c r="AU999" s="38"/>
      <c r="AV999" s="38"/>
      <c r="AW999" s="38"/>
      <c r="AX999" s="38"/>
      <c r="AY999" s="38"/>
      <c r="AZ999" s="38"/>
      <c r="BA999" s="38"/>
      <c r="BB999" s="38"/>
      <c r="BC999" s="38"/>
      <c r="BD999" s="38"/>
      <c r="BE999" s="38"/>
      <c r="BF999" s="38"/>
      <c r="BG999" s="38"/>
      <c r="BH999" s="38"/>
      <c r="BI999" s="38"/>
      <c r="BJ999" s="38"/>
      <c r="BK999" s="38"/>
      <c r="BL999" s="38"/>
      <c r="BM999" s="38"/>
      <c r="BN999" s="38"/>
    </row>
    <row r="1000" spans="1:66" s="197" customFormat="1" ht="14.25" customHeight="1">
      <c r="A1000" s="13">
        <v>2</v>
      </c>
      <c r="B1000" s="165" t="s">
        <v>1047</v>
      </c>
      <c r="C1000" s="61">
        <v>10</v>
      </c>
      <c r="D1000" s="162">
        <v>1</v>
      </c>
      <c r="E1000" s="17"/>
      <c r="F1000" s="167">
        <v>1</v>
      </c>
      <c r="G1000" s="18">
        <v>2026</v>
      </c>
      <c r="H1000" s="18" t="s">
        <v>1800</v>
      </c>
      <c r="I1000" s="16">
        <v>1</v>
      </c>
      <c r="J1000" s="16"/>
      <c r="K1000" s="16"/>
      <c r="L1000" s="16"/>
      <c r="M1000" s="16" t="s">
        <v>130</v>
      </c>
      <c r="N1000" s="16"/>
      <c r="O1000" s="18"/>
      <c r="P1000" s="1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  <c r="AU1000" s="38"/>
      <c r="AV1000" s="38"/>
      <c r="AW1000" s="38"/>
      <c r="AX1000" s="38"/>
      <c r="AY1000" s="38"/>
      <c r="AZ1000" s="38"/>
      <c r="BA1000" s="38"/>
      <c r="BB1000" s="38"/>
      <c r="BC1000" s="38"/>
      <c r="BD1000" s="38"/>
      <c r="BE1000" s="38"/>
      <c r="BF1000" s="38"/>
      <c r="BG1000" s="38"/>
      <c r="BH1000" s="38"/>
      <c r="BI1000" s="38"/>
      <c r="BJ1000" s="38"/>
      <c r="BK1000" s="38"/>
      <c r="BL1000" s="38"/>
      <c r="BM1000" s="38"/>
      <c r="BN1000" s="38"/>
    </row>
    <row r="1001" spans="1:66" s="197" customFormat="1" ht="14.25" customHeight="1">
      <c r="A1001" s="25">
        <v>4</v>
      </c>
      <c r="B1001" s="165" t="s">
        <v>146</v>
      </c>
      <c r="C1001" s="61">
        <v>10</v>
      </c>
      <c r="D1001" s="162">
        <v>1</v>
      </c>
      <c r="E1001" s="17"/>
      <c r="F1001" s="167">
        <v>1</v>
      </c>
      <c r="G1001" s="18">
        <v>2026</v>
      </c>
      <c r="H1001" s="18" t="s">
        <v>1801</v>
      </c>
      <c r="I1001" s="16">
        <v>1</v>
      </c>
      <c r="J1001" s="16"/>
      <c r="K1001" s="16"/>
      <c r="L1001" s="16"/>
      <c r="M1001" s="16" t="s">
        <v>130</v>
      </c>
      <c r="N1001" s="16"/>
      <c r="O1001" s="18"/>
      <c r="P1001" s="1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F1001" s="38"/>
      <c r="AG1001" s="38"/>
      <c r="AH1001" s="38"/>
      <c r="AI1001" s="38"/>
      <c r="AJ1001" s="38"/>
      <c r="AK1001" s="38"/>
      <c r="AL1001" s="38"/>
      <c r="AM1001" s="38"/>
      <c r="AN1001" s="38"/>
      <c r="AO1001" s="38"/>
      <c r="AP1001" s="38"/>
      <c r="AQ1001" s="38"/>
      <c r="AR1001" s="38"/>
      <c r="AS1001" s="38"/>
      <c r="AT1001" s="38"/>
      <c r="AU1001" s="38"/>
      <c r="AV1001" s="38"/>
      <c r="AW1001" s="38"/>
      <c r="AX1001" s="38"/>
      <c r="AY1001" s="38"/>
      <c r="AZ1001" s="38"/>
      <c r="BA1001" s="38"/>
      <c r="BB1001" s="38"/>
      <c r="BC1001" s="38"/>
      <c r="BD1001" s="38"/>
      <c r="BE1001" s="38"/>
      <c r="BF1001" s="38"/>
      <c r="BG1001" s="38"/>
      <c r="BH1001" s="38"/>
      <c r="BI1001" s="38"/>
      <c r="BJ1001" s="38"/>
      <c r="BK1001" s="38"/>
      <c r="BL1001" s="38"/>
      <c r="BM1001" s="38"/>
      <c r="BN1001" s="38"/>
    </row>
    <row r="1002" spans="1:66" s="197" customFormat="1" ht="14.25" customHeight="1">
      <c r="A1002" s="13">
        <v>5</v>
      </c>
      <c r="B1002" s="166" t="s">
        <v>1103</v>
      </c>
      <c r="C1002" s="65">
        <v>7</v>
      </c>
      <c r="D1002" s="162">
        <v>1</v>
      </c>
      <c r="E1002" s="17"/>
      <c r="F1002" s="167">
        <v>1</v>
      </c>
      <c r="G1002" s="18">
        <v>1714</v>
      </c>
      <c r="H1002" s="18" t="s">
        <v>1802</v>
      </c>
      <c r="I1002" s="16">
        <v>1</v>
      </c>
      <c r="J1002" s="16"/>
      <c r="K1002" s="16"/>
      <c r="L1002" s="16" t="s">
        <v>1803</v>
      </c>
      <c r="M1002" s="16" t="s">
        <v>130</v>
      </c>
      <c r="N1002" s="16"/>
      <c r="O1002" s="18"/>
      <c r="P1002" s="1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F1002" s="38"/>
      <c r="AG1002" s="38"/>
      <c r="AH1002" s="38"/>
      <c r="AI1002" s="38"/>
      <c r="AJ1002" s="38"/>
      <c r="AK1002" s="38"/>
      <c r="AL1002" s="38"/>
      <c r="AM1002" s="38"/>
      <c r="AN1002" s="38"/>
      <c r="AO1002" s="38"/>
      <c r="AP1002" s="38"/>
      <c r="AQ1002" s="38"/>
      <c r="AR1002" s="38"/>
      <c r="AS1002" s="38"/>
      <c r="AT1002" s="38"/>
      <c r="AU1002" s="38"/>
      <c r="AV1002" s="38"/>
      <c r="AW1002" s="38"/>
      <c r="AX1002" s="38"/>
      <c r="AY1002" s="38"/>
      <c r="AZ1002" s="38"/>
      <c r="BA1002" s="38"/>
      <c r="BB1002" s="38"/>
      <c r="BC1002" s="38"/>
      <c r="BD1002" s="38"/>
      <c r="BE1002" s="38"/>
      <c r="BF1002" s="38"/>
      <c r="BG1002" s="38"/>
      <c r="BH1002" s="38"/>
      <c r="BI1002" s="38"/>
      <c r="BJ1002" s="38"/>
      <c r="BK1002" s="38"/>
      <c r="BL1002" s="38"/>
      <c r="BM1002" s="38"/>
      <c r="BN1002" s="38"/>
    </row>
    <row r="1003" spans="1:66" s="197" customFormat="1" ht="14.25" customHeight="1">
      <c r="A1003" s="13">
        <v>6</v>
      </c>
      <c r="B1003" s="165" t="s">
        <v>1119</v>
      </c>
      <c r="C1003" s="61">
        <v>8</v>
      </c>
      <c r="D1003" s="162">
        <v>1</v>
      </c>
      <c r="E1003" s="17"/>
      <c r="F1003" s="167">
        <v>1</v>
      </c>
      <c r="G1003" s="18">
        <v>1825</v>
      </c>
      <c r="H1003" s="18" t="s">
        <v>1804</v>
      </c>
      <c r="I1003" s="16">
        <v>1</v>
      </c>
      <c r="J1003" s="16"/>
      <c r="K1003" s="16"/>
      <c r="L1003" s="16"/>
      <c r="M1003" s="16" t="s">
        <v>130</v>
      </c>
      <c r="N1003" s="16"/>
      <c r="O1003" s="18"/>
      <c r="P1003" s="1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F1003" s="38"/>
      <c r="AG1003" s="38"/>
      <c r="AH1003" s="38"/>
      <c r="AI1003" s="38"/>
      <c r="AJ1003" s="38"/>
      <c r="AK1003" s="38"/>
      <c r="AL1003" s="38"/>
      <c r="AM1003" s="38"/>
      <c r="AN1003" s="38"/>
      <c r="AO1003" s="38"/>
      <c r="AP1003" s="38"/>
      <c r="AQ1003" s="38"/>
      <c r="AR1003" s="38"/>
      <c r="AS1003" s="38"/>
      <c r="AT1003" s="38"/>
      <c r="AU1003" s="38"/>
      <c r="AV1003" s="38"/>
      <c r="AW1003" s="38"/>
      <c r="AX1003" s="38"/>
      <c r="AY1003" s="38"/>
      <c r="AZ1003" s="38"/>
      <c r="BA1003" s="38"/>
      <c r="BB1003" s="38"/>
      <c r="BC1003" s="38"/>
      <c r="BD1003" s="38"/>
      <c r="BE1003" s="38"/>
      <c r="BF1003" s="38"/>
      <c r="BG1003" s="38"/>
      <c r="BH1003" s="38"/>
      <c r="BI1003" s="38"/>
      <c r="BJ1003" s="38"/>
      <c r="BK1003" s="38"/>
      <c r="BL1003" s="38"/>
      <c r="BM1003" s="38"/>
      <c r="BN1003" s="38"/>
    </row>
    <row r="1004" spans="1:66" s="197" customFormat="1" ht="14.25" customHeight="1">
      <c r="A1004" s="13">
        <v>7</v>
      </c>
      <c r="B1004" s="166" t="s">
        <v>1104</v>
      </c>
      <c r="C1004" s="61">
        <v>5</v>
      </c>
      <c r="D1004" s="162">
        <v>1</v>
      </c>
      <c r="E1004" s="17"/>
      <c r="F1004" s="167">
        <v>1</v>
      </c>
      <c r="G1004" s="18">
        <v>1514</v>
      </c>
      <c r="H1004" s="18" t="s">
        <v>1805</v>
      </c>
      <c r="I1004" s="16">
        <v>1</v>
      </c>
      <c r="J1004" s="16"/>
      <c r="K1004" s="16"/>
      <c r="L1004" s="16"/>
      <c r="M1004" s="16" t="s">
        <v>130</v>
      </c>
      <c r="N1004" s="16"/>
      <c r="O1004" s="18"/>
      <c r="P1004" s="1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F1004" s="38"/>
      <c r="AG1004" s="38"/>
      <c r="AH1004" s="38"/>
      <c r="AI1004" s="38"/>
      <c r="AJ1004" s="38"/>
      <c r="AK1004" s="38"/>
      <c r="AL1004" s="38"/>
      <c r="AM1004" s="38"/>
      <c r="AN1004" s="38"/>
      <c r="AO1004" s="38"/>
      <c r="AP1004" s="38"/>
      <c r="AQ1004" s="38"/>
      <c r="AR1004" s="38"/>
      <c r="AS1004" s="38"/>
      <c r="AT1004" s="38"/>
      <c r="AU1004" s="38"/>
      <c r="AV1004" s="38"/>
      <c r="AW1004" s="38"/>
      <c r="AX1004" s="38"/>
      <c r="AY1004" s="38"/>
      <c r="AZ1004" s="38"/>
      <c r="BA1004" s="38"/>
      <c r="BB1004" s="38"/>
      <c r="BC1004" s="38"/>
      <c r="BD1004" s="38"/>
      <c r="BE1004" s="38"/>
      <c r="BF1004" s="38"/>
      <c r="BG1004" s="38"/>
      <c r="BH1004" s="38"/>
      <c r="BI1004" s="38"/>
      <c r="BJ1004" s="38"/>
      <c r="BK1004" s="38"/>
      <c r="BL1004" s="38"/>
      <c r="BM1004" s="38"/>
      <c r="BN1004" s="38"/>
    </row>
    <row r="1005" spans="1:66" s="197" customFormat="1" ht="14.25" customHeight="1">
      <c r="A1005" s="13">
        <v>11</v>
      </c>
      <c r="B1005" s="164" t="s">
        <v>1070</v>
      </c>
      <c r="C1005" s="15">
        <v>1</v>
      </c>
      <c r="D1005" s="162">
        <v>2</v>
      </c>
      <c r="E1005" s="17"/>
      <c r="F1005" s="167">
        <v>1</v>
      </c>
      <c r="G1005" s="18">
        <v>1378</v>
      </c>
      <c r="H1005" s="18" t="s">
        <v>1806</v>
      </c>
      <c r="I1005" s="16">
        <v>1</v>
      </c>
      <c r="J1005" s="16"/>
      <c r="K1005" s="16"/>
      <c r="L1005" s="16"/>
      <c r="M1005" s="16"/>
      <c r="N1005" s="16"/>
      <c r="O1005" s="18"/>
      <c r="P1005" s="1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F1005" s="38"/>
      <c r="AG1005" s="38"/>
      <c r="AH1005" s="38"/>
      <c r="AI1005" s="38"/>
      <c r="AJ1005" s="38"/>
      <c r="AK1005" s="38"/>
      <c r="AL1005" s="38"/>
      <c r="AM1005" s="38"/>
      <c r="AN1005" s="38"/>
      <c r="AO1005" s="38"/>
      <c r="AP1005" s="38"/>
      <c r="AQ1005" s="38"/>
      <c r="AR1005" s="38"/>
      <c r="AS1005" s="38"/>
      <c r="AT1005" s="38"/>
      <c r="AU1005" s="38"/>
      <c r="AV1005" s="38"/>
      <c r="AW1005" s="38"/>
      <c r="AX1005" s="38"/>
      <c r="AY1005" s="38"/>
      <c r="AZ1005" s="38"/>
      <c r="BA1005" s="38"/>
      <c r="BB1005" s="38"/>
      <c r="BC1005" s="38"/>
      <c r="BD1005" s="38"/>
      <c r="BE1005" s="38"/>
      <c r="BF1005" s="38"/>
      <c r="BG1005" s="38"/>
      <c r="BH1005" s="38"/>
      <c r="BI1005" s="38"/>
      <c r="BJ1005" s="38"/>
      <c r="BK1005" s="38"/>
      <c r="BL1005" s="38"/>
      <c r="BM1005" s="38"/>
      <c r="BN1005" s="38"/>
    </row>
    <row r="1006" spans="1:66" s="197" customFormat="1" ht="14.25" customHeight="1">
      <c r="A1006" s="13"/>
      <c r="B1006" s="164"/>
      <c r="C1006" s="15"/>
      <c r="D1006" s="162"/>
      <c r="E1006" s="17"/>
      <c r="F1006" s="167">
        <v>1</v>
      </c>
      <c r="G1006" s="18"/>
      <c r="H1006" s="18" t="s">
        <v>1807</v>
      </c>
      <c r="I1006" s="16">
        <v>0.75</v>
      </c>
      <c r="J1006" s="16"/>
      <c r="K1006" s="16"/>
      <c r="L1006" s="16"/>
      <c r="M1006" s="16"/>
      <c r="N1006" s="16"/>
      <c r="O1006" s="18"/>
      <c r="P1006" s="1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8"/>
      <c r="AI1006" s="38"/>
      <c r="AJ1006" s="38"/>
      <c r="AK1006" s="38"/>
      <c r="AL1006" s="38"/>
      <c r="AM1006" s="38"/>
      <c r="AN1006" s="38"/>
      <c r="AO1006" s="38"/>
      <c r="AP1006" s="38"/>
      <c r="AQ1006" s="38"/>
      <c r="AR1006" s="38"/>
      <c r="AS1006" s="38"/>
      <c r="AT1006" s="38"/>
      <c r="AU1006" s="38"/>
      <c r="AV1006" s="38"/>
      <c r="AW1006" s="38"/>
      <c r="AX1006" s="38"/>
      <c r="AY1006" s="38"/>
      <c r="AZ1006" s="38"/>
      <c r="BA1006" s="38"/>
      <c r="BB1006" s="38"/>
      <c r="BC1006" s="38"/>
      <c r="BD1006" s="38"/>
      <c r="BE1006" s="38"/>
      <c r="BF1006" s="38"/>
      <c r="BG1006" s="38"/>
      <c r="BH1006" s="38"/>
      <c r="BI1006" s="38"/>
      <c r="BJ1006" s="38"/>
      <c r="BK1006" s="38"/>
      <c r="BL1006" s="38"/>
      <c r="BM1006" s="38"/>
      <c r="BN1006" s="38"/>
    </row>
    <row r="1007" spans="1:66" s="197" customFormat="1" ht="14.25" customHeight="1">
      <c r="A1007" s="13"/>
      <c r="B1007" s="164"/>
      <c r="C1007" s="15"/>
      <c r="D1007" s="162"/>
      <c r="E1007" s="17"/>
      <c r="F1007" s="167"/>
      <c r="G1007" s="18"/>
      <c r="H1007" s="18" t="s">
        <v>1808</v>
      </c>
      <c r="I1007" s="16">
        <v>0.25</v>
      </c>
      <c r="J1007" s="16"/>
      <c r="K1007" s="16"/>
      <c r="L1007" s="16"/>
      <c r="M1007" s="16" t="s">
        <v>167</v>
      </c>
      <c r="N1007" s="16"/>
      <c r="O1007" s="18"/>
      <c r="P1007" s="1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F1007" s="38"/>
      <c r="AG1007" s="38"/>
      <c r="AH1007" s="38"/>
      <c r="AI1007" s="38"/>
      <c r="AJ1007" s="38"/>
      <c r="AK1007" s="38"/>
      <c r="AL1007" s="38"/>
      <c r="AM1007" s="38"/>
      <c r="AN1007" s="38"/>
      <c r="AO1007" s="38"/>
      <c r="AP1007" s="38"/>
      <c r="AQ1007" s="38"/>
      <c r="AR1007" s="38"/>
      <c r="AS1007" s="38"/>
      <c r="AT1007" s="38"/>
      <c r="AU1007" s="38"/>
      <c r="AV1007" s="38"/>
      <c r="AW1007" s="38"/>
      <c r="AX1007" s="38"/>
      <c r="AY1007" s="38"/>
      <c r="AZ1007" s="38"/>
      <c r="BA1007" s="38"/>
      <c r="BB1007" s="38"/>
      <c r="BC1007" s="38"/>
      <c r="BD1007" s="38"/>
      <c r="BE1007" s="38"/>
      <c r="BF1007" s="38"/>
      <c r="BG1007" s="38"/>
      <c r="BH1007" s="38"/>
      <c r="BI1007" s="38"/>
      <c r="BJ1007" s="38"/>
      <c r="BK1007" s="38"/>
      <c r="BL1007" s="38"/>
      <c r="BM1007" s="38"/>
      <c r="BN1007" s="38"/>
    </row>
    <row r="1008" spans="1:16" ht="16.5" customHeight="1">
      <c r="A1008" s="6"/>
      <c r="B1008" s="41" t="s">
        <v>147</v>
      </c>
      <c r="C1008" s="68"/>
      <c r="D1008" s="11">
        <f>SUM(D999:D1005)</f>
        <v>8</v>
      </c>
      <c r="E1008" s="11"/>
      <c r="F1008" s="11"/>
      <c r="G1008" s="19"/>
      <c r="H1008" s="19"/>
      <c r="I1008" s="11"/>
      <c r="J1008" s="11"/>
      <c r="K1008" s="11"/>
      <c r="L1008" s="11"/>
      <c r="M1008" s="11"/>
      <c r="N1008" s="11"/>
      <c r="O1008" s="19"/>
      <c r="P1008" s="19"/>
    </row>
    <row r="1009" spans="1:16" ht="15" customHeight="1">
      <c r="A1009" s="280" t="s">
        <v>1105</v>
      </c>
      <c r="B1009" s="280"/>
      <c r="C1009" s="68"/>
      <c r="D1009" s="46">
        <v>8</v>
      </c>
      <c r="E1009" s="47"/>
      <c r="F1009" s="47"/>
      <c r="G1009" s="19"/>
      <c r="H1009" s="19"/>
      <c r="I1009" s="11"/>
      <c r="J1009" s="11"/>
      <c r="K1009" s="11"/>
      <c r="L1009" s="11"/>
      <c r="M1009" s="11"/>
      <c r="N1009" s="11"/>
      <c r="O1009" s="19"/>
      <c r="P1009" s="19"/>
    </row>
    <row r="1010" spans="1:16" ht="31.5" customHeight="1">
      <c r="A1010" s="70"/>
      <c r="B1010" s="49" t="s">
        <v>1127</v>
      </c>
      <c r="C1010" s="68"/>
      <c r="D1010" s="226">
        <f>SUM(E1010:F1010)</f>
        <v>9</v>
      </c>
      <c r="E1010" s="226">
        <f>SUM(E1012:E1019)</f>
        <v>0</v>
      </c>
      <c r="F1010" s="226">
        <f>SUM(F1011:F1019)</f>
        <v>9</v>
      </c>
      <c r="G1010" s="19"/>
      <c r="H1010" s="19"/>
      <c r="I1010" s="11"/>
      <c r="J1010" s="11"/>
      <c r="K1010" s="11"/>
      <c r="L1010" s="11"/>
      <c r="M1010" s="11"/>
      <c r="N1010" s="11"/>
      <c r="O1010" s="19"/>
      <c r="P1010" s="19"/>
    </row>
    <row r="1011" spans="1:16" ht="31.5" customHeight="1">
      <c r="A1011" s="264">
        <v>1</v>
      </c>
      <c r="B1011" s="265" t="s">
        <v>1125</v>
      </c>
      <c r="C1011" s="266"/>
      <c r="D1011" s="268">
        <v>1</v>
      </c>
      <c r="E1011" s="268"/>
      <c r="F1011" s="269">
        <v>1</v>
      </c>
      <c r="G1011" s="224">
        <v>4562</v>
      </c>
      <c r="H1011" s="267"/>
      <c r="I1011" s="17"/>
      <c r="J1011" s="17"/>
      <c r="K1011" s="17"/>
      <c r="L1011" s="17"/>
      <c r="M1011" s="17"/>
      <c r="N1011" s="17"/>
      <c r="O1011" s="267"/>
      <c r="P1011" s="267"/>
    </row>
    <row r="1012" spans="1:16" ht="15" customHeight="1">
      <c r="A1012" s="264">
        <v>2</v>
      </c>
      <c r="B1012" s="62" t="s">
        <v>1047</v>
      </c>
      <c r="C1012" s="65">
        <v>10</v>
      </c>
      <c r="D1012" s="66">
        <v>1</v>
      </c>
      <c r="E1012" s="67"/>
      <c r="F1012" s="67">
        <v>1</v>
      </c>
      <c r="G1012" s="224">
        <v>2026</v>
      </c>
      <c r="H1012" s="224" t="s">
        <v>1809</v>
      </c>
      <c r="I1012" s="66">
        <v>1</v>
      </c>
      <c r="J1012" s="17"/>
      <c r="K1012" s="66"/>
      <c r="L1012" s="17"/>
      <c r="M1012" s="66" t="s">
        <v>130</v>
      </c>
      <c r="N1012" s="17"/>
      <c r="O1012" s="267"/>
      <c r="P1012" s="267"/>
    </row>
    <row r="1013" spans="1:16" ht="15" customHeight="1">
      <c r="A1013" s="71">
        <v>3</v>
      </c>
      <c r="B1013" s="62" t="s">
        <v>1119</v>
      </c>
      <c r="C1013" s="61">
        <v>8</v>
      </c>
      <c r="D1013" s="66">
        <v>1</v>
      </c>
      <c r="E1013" s="17"/>
      <c r="F1013" s="17">
        <v>1</v>
      </c>
      <c r="G1013" s="18">
        <v>1825</v>
      </c>
      <c r="H1013" s="18" t="s">
        <v>1810</v>
      </c>
      <c r="I1013" s="16">
        <v>1</v>
      </c>
      <c r="J1013" s="16"/>
      <c r="K1013" s="73"/>
      <c r="L1013" s="16"/>
      <c r="M1013" s="78" t="s">
        <v>130</v>
      </c>
      <c r="N1013" s="77"/>
      <c r="O1013" s="76"/>
      <c r="P1013" s="76"/>
    </row>
    <row r="1014" spans="1:16" ht="15" customHeight="1">
      <c r="A1014" s="71">
        <v>4</v>
      </c>
      <c r="B1014" s="79" t="s">
        <v>1128</v>
      </c>
      <c r="C1014" s="80">
        <v>5</v>
      </c>
      <c r="D1014" s="73">
        <v>2</v>
      </c>
      <c r="E1014" s="77"/>
      <c r="F1014" s="77">
        <v>1</v>
      </c>
      <c r="G1014" s="27">
        <v>1514</v>
      </c>
      <c r="H1014" s="75"/>
      <c r="I1014" s="73"/>
      <c r="J1014" s="77"/>
      <c r="K1014" s="73">
        <v>1</v>
      </c>
      <c r="L1014" s="77"/>
      <c r="M1014" s="73"/>
      <c r="N1014" s="77"/>
      <c r="O1014" s="254"/>
      <c r="P1014" s="76"/>
    </row>
    <row r="1015" spans="1:16" ht="15" customHeight="1">
      <c r="A1015" s="71"/>
      <c r="B1015" s="79"/>
      <c r="C1015" s="80"/>
      <c r="D1015" s="73"/>
      <c r="E1015" s="77"/>
      <c r="F1015" s="77">
        <v>1</v>
      </c>
      <c r="G1015" s="27"/>
      <c r="H1015" s="75"/>
      <c r="I1015" s="73"/>
      <c r="J1015" s="77"/>
      <c r="K1015" s="73">
        <v>1</v>
      </c>
      <c r="L1015" s="77"/>
      <c r="M1015" s="73"/>
      <c r="N1015" s="77"/>
      <c r="O1015" s="254"/>
      <c r="P1015" s="76"/>
    </row>
    <row r="1016" spans="1:16" ht="15" customHeight="1">
      <c r="A1016" s="71">
        <v>5</v>
      </c>
      <c r="B1016" s="81" t="s">
        <v>1129</v>
      </c>
      <c r="C1016" s="80">
        <v>1</v>
      </c>
      <c r="D1016" s="73">
        <v>3</v>
      </c>
      <c r="E1016" s="77"/>
      <c r="F1016" s="77">
        <v>1</v>
      </c>
      <c r="G1016" s="27">
        <v>1378</v>
      </c>
      <c r="H1016" s="75" t="s">
        <v>1811</v>
      </c>
      <c r="I1016" s="73">
        <v>1</v>
      </c>
      <c r="J1016" s="73"/>
      <c r="K1016" s="73"/>
      <c r="L1016" s="73"/>
      <c r="M1016" s="73" t="s">
        <v>130</v>
      </c>
      <c r="N1016" s="77"/>
      <c r="O1016" s="76"/>
      <c r="P1016" s="76"/>
    </row>
    <row r="1017" spans="1:16" ht="15" customHeight="1">
      <c r="A1017" s="71"/>
      <c r="B1017" s="81"/>
      <c r="C1017" s="80"/>
      <c r="D1017" s="73"/>
      <c r="E1017" s="77"/>
      <c r="F1017" s="77">
        <v>1</v>
      </c>
      <c r="G1017" s="27"/>
      <c r="H1017" s="75" t="s">
        <v>1812</v>
      </c>
      <c r="I1017" s="73">
        <v>1</v>
      </c>
      <c r="J1017" s="77"/>
      <c r="K1017" s="73"/>
      <c r="L1017" s="77"/>
      <c r="M1017" s="73" t="s">
        <v>130</v>
      </c>
      <c r="N1017" s="77"/>
      <c r="O1017" s="76"/>
      <c r="P1017" s="76"/>
    </row>
    <row r="1018" spans="1:16" ht="15" customHeight="1">
      <c r="A1018" s="71"/>
      <c r="B1018" s="81"/>
      <c r="C1018" s="80"/>
      <c r="D1018" s="73"/>
      <c r="E1018" s="77"/>
      <c r="F1018" s="77">
        <v>1</v>
      </c>
      <c r="G1018" s="27"/>
      <c r="H1018" s="75" t="s">
        <v>1814</v>
      </c>
      <c r="I1018" s="73">
        <v>1</v>
      </c>
      <c r="J1018" s="73"/>
      <c r="K1018" s="73"/>
      <c r="L1018" s="73"/>
      <c r="M1018" s="73" t="s">
        <v>130</v>
      </c>
      <c r="N1018" s="77"/>
      <c r="O1018" s="76"/>
      <c r="P1018" s="76"/>
    </row>
    <row r="1019" spans="1:16" ht="15" customHeight="1">
      <c r="A1019" s="71">
        <v>6</v>
      </c>
      <c r="B1019" s="14" t="s">
        <v>1070</v>
      </c>
      <c r="C1019" s="15">
        <v>1</v>
      </c>
      <c r="D1019" s="66">
        <v>1</v>
      </c>
      <c r="E1019" s="17"/>
      <c r="F1019" s="17">
        <v>1</v>
      </c>
      <c r="G1019" s="18">
        <v>1378</v>
      </c>
      <c r="H1019" s="75" t="s">
        <v>1813</v>
      </c>
      <c r="I1019" s="73">
        <v>1</v>
      </c>
      <c r="J1019" s="73"/>
      <c r="K1019" s="73"/>
      <c r="L1019" s="73"/>
      <c r="M1019" s="73" t="s">
        <v>130</v>
      </c>
      <c r="N1019" s="77"/>
      <c r="O1019" s="76"/>
      <c r="P1019" s="76"/>
    </row>
    <row r="1020" spans="1:16" ht="15" customHeight="1">
      <c r="A1020" s="70"/>
      <c r="B1020" s="41" t="s">
        <v>147</v>
      </c>
      <c r="C1020" s="8"/>
      <c r="D1020" s="47">
        <f>SUM(D1011:D1019)</f>
        <v>9</v>
      </c>
      <c r="E1020" s="11"/>
      <c r="F1020" s="11"/>
      <c r="H1020" s="19"/>
      <c r="I1020" s="11"/>
      <c r="J1020" s="11"/>
      <c r="K1020" s="46"/>
      <c r="L1020" s="11"/>
      <c r="M1020" s="11"/>
      <c r="N1020" s="11"/>
      <c r="O1020" s="19"/>
      <c r="P1020" s="19"/>
    </row>
    <row r="1021" spans="1:16" ht="15" customHeight="1">
      <c r="A1021" s="70"/>
      <c r="B1021" s="280" t="s">
        <v>1105</v>
      </c>
      <c r="C1021" s="280"/>
      <c r="D1021" s="46">
        <v>9</v>
      </c>
      <c r="E1021" s="47"/>
      <c r="F1021" s="47"/>
      <c r="G1021" s="19"/>
      <c r="H1021" s="19"/>
      <c r="I1021" s="11"/>
      <c r="J1021" s="11"/>
      <c r="K1021" s="46"/>
      <c r="L1021" s="11"/>
      <c r="M1021" s="11"/>
      <c r="N1021" s="11"/>
      <c r="O1021" s="19"/>
      <c r="P1021" s="19"/>
    </row>
    <row r="1022" spans="1:16" ht="33.75" customHeight="1">
      <c r="A1022" s="70"/>
      <c r="B1022" s="49" t="s">
        <v>1130</v>
      </c>
      <c r="C1022" s="70"/>
      <c r="D1022" s="226">
        <f>SUM(E1022:F1022)</f>
        <v>4.5</v>
      </c>
      <c r="E1022" s="226">
        <f>SUM(E1024:E1030)</f>
        <v>0</v>
      </c>
      <c r="F1022" s="226">
        <f>SUM(F1023:F1030)</f>
        <v>4.5</v>
      </c>
      <c r="G1022" s="19"/>
      <c r="H1022" s="19"/>
      <c r="I1022" s="11"/>
      <c r="J1022" s="11"/>
      <c r="K1022" s="46"/>
      <c r="L1022" s="11"/>
      <c r="M1022" s="11"/>
      <c r="N1022" s="11"/>
      <c r="O1022" s="19"/>
      <c r="P1022" s="19"/>
    </row>
    <row r="1023" spans="1:16" ht="33.75" customHeight="1">
      <c r="A1023" s="264">
        <v>1</v>
      </c>
      <c r="B1023" s="265" t="s">
        <v>1125</v>
      </c>
      <c r="C1023" s="264"/>
      <c r="D1023" s="268">
        <v>1</v>
      </c>
      <c r="E1023" s="268"/>
      <c r="F1023" s="268">
        <v>1</v>
      </c>
      <c r="G1023" s="224">
        <v>4562</v>
      </c>
      <c r="H1023" s="267"/>
      <c r="I1023" s="17"/>
      <c r="J1023" s="17"/>
      <c r="K1023" s="66"/>
      <c r="L1023" s="17"/>
      <c r="M1023" s="17"/>
      <c r="N1023" s="17"/>
      <c r="O1023" s="267"/>
      <c r="P1023" s="267"/>
    </row>
    <row r="1024" spans="1:16" ht="15" customHeight="1">
      <c r="A1024" s="71">
        <v>2</v>
      </c>
      <c r="B1024" s="81" t="s">
        <v>1047</v>
      </c>
      <c r="C1024" s="72">
        <v>10</v>
      </c>
      <c r="D1024" s="73">
        <v>1</v>
      </c>
      <c r="E1024" s="74"/>
      <c r="F1024" s="74">
        <v>1</v>
      </c>
      <c r="G1024" s="75">
        <v>2026</v>
      </c>
      <c r="H1024" s="75" t="s">
        <v>510</v>
      </c>
      <c r="I1024" s="73">
        <v>0.5</v>
      </c>
      <c r="J1024" s="77"/>
      <c r="K1024" s="73"/>
      <c r="L1024" s="77"/>
      <c r="M1024" s="77"/>
      <c r="N1024" s="77"/>
      <c r="O1024" s="76"/>
      <c r="P1024" s="76"/>
    </row>
    <row r="1025" spans="1:16" ht="15" customHeight="1">
      <c r="A1025" s="71"/>
      <c r="B1025" s="81"/>
      <c r="C1025" s="72"/>
      <c r="D1025" s="73"/>
      <c r="E1025" s="74"/>
      <c r="F1025" s="74"/>
      <c r="G1025" s="75"/>
      <c r="H1025" s="75" t="s">
        <v>511</v>
      </c>
      <c r="I1025" s="73">
        <v>0.5</v>
      </c>
      <c r="J1025" s="77"/>
      <c r="K1025" s="73"/>
      <c r="L1025" s="77"/>
      <c r="M1025" s="73" t="s">
        <v>117</v>
      </c>
      <c r="N1025" s="77"/>
      <c r="O1025" s="76"/>
      <c r="P1025" s="76"/>
    </row>
    <row r="1026" spans="1:16" ht="15" customHeight="1">
      <c r="A1026" s="71">
        <v>3</v>
      </c>
      <c r="B1026" s="62" t="s">
        <v>1126</v>
      </c>
      <c r="C1026" s="61">
        <v>7</v>
      </c>
      <c r="D1026" s="16">
        <v>1</v>
      </c>
      <c r="E1026" s="17"/>
      <c r="F1026" s="17">
        <v>1</v>
      </c>
      <c r="G1026" s="18">
        <v>1714</v>
      </c>
      <c r="H1026" s="75" t="s">
        <v>1815</v>
      </c>
      <c r="I1026" s="73"/>
      <c r="J1026" s="77"/>
      <c r="K1026" s="73"/>
      <c r="L1026" s="77"/>
      <c r="M1026" s="73" t="s">
        <v>130</v>
      </c>
      <c r="N1026" s="73" t="s">
        <v>1816</v>
      </c>
      <c r="O1026" s="76"/>
      <c r="P1026" s="76"/>
    </row>
    <row r="1027" spans="1:16" ht="15" customHeight="1">
      <c r="A1027" s="71"/>
      <c r="B1027" s="62"/>
      <c r="C1027" s="61"/>
      <c r="D1027" s="16"/>
      <c r="E1027" s="17"/>
      <c r="F1027" s="17"/>
      <c r="G1027" s="18"/>
      <c r="H1027" s="75" t="s">
        <v>636</v>
      </c>
      <c r="I1027" s="73">
        <v>0.5</v>
      </c>
      <c r="J1027" s="77"/>
      <c r="K1027" s="73"/>
      <c r="L1027" s="77"/>
      <c r="M1027" s="73"/>
      <c r="N1027" s="73" t="s">
        <v>637</v>
      </c>
      <c r="O1027" s="76"/>
      <c r="P1027" s="76"/>
    </row>
    <row r="1028" spans="1:16" ht="15" customHeight="1">
      <c r="A1028" s="71"/>
      <c r="B1028" s="62"/>
      <c r="C1028" s="61"/>
      <c r="D1028" s="16"/>
      <c r="E1028" s="17"/>
      <c r="F1028" s="17"/>
      <c r="G1028" s="18"/>
      <c r="H1028" s="75"/>
      <c r="I1028" s="73"/>
      <c r="J1028" s="73">
        <v>0.5</v>
      </c>
      <c r="K1028" s="73"/>
      <c r="L1028" s="77"/>
      <c r="M1028" s="73"/>
      <c r="N1028" s="73" t="s">
        <v>255</v>
      </c>
      <c r="O1028" s="254" t="s">
        <v>673</v>
      </c>
      <c r="P1028" s="76"/>
    </row>
    <row r="1029" spans="1:16" ht="15" customHeight="1">
      <c r="A1029" s="71">
        <v>4</v>
      </c>
      <c r="B1029" s="71" t="s">
        <v>1131</v>
      </c>
      <c r="C1029" s="71">
        <v>1</v>
      </c>
      <c r="D1029" s="73">
        <v>1</v>
      </c>
      <c r="E1029" s="74"/>
      <c r="F1029" s="74">
        <v>1</v>
      </c>
      <c r="G1029" s="75">
        <v>1378</v>
      </c>
      <c r="H1029" s="75" t="s">
        <v>1817</v>
      </c>
      <c r="I1029" s="73">
        <v>1</v>
      </c>
      <c r="J1029" s="77"/>
      <c r="K1029" s="73"/>
      <c r="L1029" s="77"/>
      <c r="M1029" s="73" t="s">
        <v>130</v>
      </c>
      <c r="N1029" s="77"/>
      <c r="O1029" s="76"/>
      <c r="P1029" s="76"/>
    </row>
    <row r="1030" spans="1:16" ht="15" customHeight="1">
      <c r="A1030" s="71">
        <v>5</v>
      </c>
      <c r="B1030" s="82" t="s">
        <v>1070</v>
      </c>
      <c r="C1030" s="83">
        <v>1</v>
      </c>
      <c r="D1030" s="73">
        <v>0.5</v>
      </c>
      <c r="E1030" s="77"/>
      <c r="F1030" s="77">
        <v>0.5</v>
      </c>
      <c r="G1030" s="27">
        <v>1378</v>
      </c>
      <c r="H1030" s="75" t="s">
        <v>1808</v>
      </c>
      <c r="I1030" s="73">
        <v>0.5</v>
      </c>
      <c r="J1030" s="73"/>
      <c r="K1030" s="73"/>
      <c r="L1030" s="73"/>
      <c r="M1030" s="73" t="s">
        <v>130</v>
      </c>
      <c r="N1030" s="77"/>
      <c r="O1030" s="76"/>
      <c r="P1030" s="76"/>
    </row>
    <row r="1031" spans="1:16" ht="15" customHeight="1">
      <c r="A1031" s="70"/>
      <c r="B1031" s="41" t="s">
        <v>147</v>
      </c>
      <c r="C1031" s="70"/>
      <c r="D1031" s="47">
        <f>SUM(D1023:D1030)</f>
        <v>4.5</v>
      </c>
      <c r="E1031" s="47"/>
      <c r="F1031" s="47"/>
      <c r="G1031" s="19"/>
      <c r="H1031" s="19"/>
      <c r="I1031" s="11"/>
      <c r="J1031" s="11"/>
      <c r="K1031" s="11"/>
      <c r="L1031" s="11"/>
      <c r="M1031" s="11"/>
      <c r="N1031" s="11"/>
      <c r="O1031" s="19"/>
      <c r="P1031" s="19"/>
    </row>
    <row r="1032" spans="1:16" ht="15" customHeight="1">
      <c r="A1032" s="70"/>
      <c r="B1032" s="280" t="s">
        <v>1105</v>
      </c>
      <c r="C1032" s="280"/>
      <c r="D1032" s="46">
        <v>4.5</v>
      </c>
      <c r="E1032" s="47"/>
      <c r="F1032" s="47"/>
      <c r="G1032" s="19"/>
      <c r="H1032" s="19"/>
      <c r="I1032" s="11"/>
      <c r="J1032" s="11"/>
      <c r="K1032" s="11"/>
      <c r="L1032" s="11"/>
      <c r="M1032" s="11"/>
      <c r="N1032" s="11"/>
      <c r="O1032" s="19"/>
      <c r="P1032" s="19"/>
    </row>
    <row r="1033" spans="1:16" s="216" customFormat="1" ht="38.25" customHeight="1">
      <c r="A1033" s="49"/>
      <c r="B1033" s="49" t="s">
        <v>1132</v>
      </c>
      <c r="C1033" s="49"/>
      <c r="D1033" s="194">
        <f>SUM(E1033:F1033)</f>
        <v>5</v>
      </c>
      <c r="E1033" s="194">
        <f>SUM(E1034:E1039)</f>
        <v>5</v>
      </c>
      <c r="F1033" s="194">
        <f>SUM(F1034:F1039)</f>
        <v>0</v>
      </c>
      <c r="G1033" s="49"/>
      <c r="H1033" s="49"/>
      <c r="I1033" s="195"/>
      <c r="J1033" s="195"/>
      <c r="K1033" s="195"/>
      <c r="L1033" s="195"/>
      <c r="M1033" s="195"/>
      <c r="N1033" s="195"/>
      <c r="O1033" s="49"/>
      <c r="P1033" s="49"/>
    </row>
    <row r="1034" spans="1:16" ht="26.25" customHeight="1">
      <c r="A1034" s="6">
        <v>1</v>
      </c>
      <c r="B1034" s="7" t="s">
        <v>1133</v>
      </c>
      <c r="C1034" s="8"/>
      <c r="D1034" s="9">
        <v>1</v>
      </c>
      <c r="E1034" s="10">
        <v>1</v>
      </c>
      <c r="F1034" s="11"/>
      <c r="G1034" s="12">
        <v>4071</v>
      </c>
      <c r="H1034" s="12" t="s">
        <v>1183</v>
      </c>
      <c r="I1034" s="9">
        <v>1</v>
      </c>
      <c r="P1034" s="12" t="s">
        <v>1095</v>
      </c>
    </row>
    <row r="1035" spans="1:16" ht="14.25" customHeight="1">
      <c r="A1035" s="6">
        <v>2</v>
      </c>
      <c r="B1035" s="22" t="s">
        <v>133</v>
      </c>
      <c r="C1035" s="42">
        <v>10</v>
      </c>
      <c r="D1035" s="9">
        <v>2</v>
      </c>
      <c r="E1035" s="10">
        <v>1</v>
      </c>
      <c r="F1035" s="11"/>
      <c r="G1035" s="12">
        <v>2026</v>
      </c>
      <c r="H1035" s="12" t="s">
        <v>1134</v>
      </c>
      <c r="I1035" s="9">
        <v>1</v>
      </c>
      <c r="P1035" s="12" t="s">
        <v>1095</v>
      </c>
    </row>
    <row r="1036" spans="1:16" ht="14.25" customHeight="1">
      <c r="A1036" s="6"/>
      <c r="B1036" s="22"/>
      <c r="E1036" s="10">
        <v>1</v>
      </c>
      <c r="F1036" s="11"/>
      <c r="H1036" s="12" t="s">
        <v>1134</v>
      </c>
      <c r="I1036" s="9">
        <v>0.5</v>
      </c>
      <c r="M1036" s="9" t="s">
        <v>117</v>
      </c>
      <c r="P1036" s="12" t="s">
        <v>1095</v>
      </c>
    </row>
    <row r="1037" spans="1:13" ht="14.25" customHeight="1">
      <c r="A1037" s="6"/>
      <c r="B1037" s="22"/>
      <c r="E1037" s="10"/>
      <c r="F1037" s="11"/>
      <c r="H1037" s="12" t="s">
        <v>558</v>
      </c>
      <c r="I1037" s="9">
        <v>0.5</v>
      </c>
      <c r="M1037" s="9" t="s">
        <v>117</v>
      </c>
    </row>
    <row r="1038" spans="1:16" ht="26.25" customHeight="1">
      <c r="A1038" s="6">
        <v>3</v>
      </c>
      <c r="B1038" s="7" t="s">
        <v>1135</v>
      </c>
      <c r="C1038" s="8">
        <v>11</v>
      </c>
      <c r="D1038" s="9">
        <v>1</v>
      </c>
      <c r="E1038" s="10">
        <v>1</v>
      </c>
      <c r="F1038" s="11"/>
      <c r="G1038" s="12">
        <v>2193</v>
      </c>
      <c r="H1038" s="12" t="s">
        <v>1136</v>
      </c>
      <c r="I1038" s="9">
        <v>1</v>
      </c>
      <c r="P1038" s="12" t="s">
        <v>1095</v>
      </c>
    </row>
    <row r="1039" spans="1:16" ht="14.25" customHeight="1">
      <c r="A1039" s="6">
        <v>4</v>
      </c>
      <c r="B1039" s="51" t="s">
        <v>547</v>
      </c>
      <c r="C1039" s="42">
        <v>5</v>
      </c>
      <c r="D1039" s="9">
        <v>1</v>
      </c>
      <c r="E1039" s="10">
        <v>1</v>
      </c>
      <c r="F1039" s="11"/>
      <c r="G1039" s="12">
        <v>1514</v>
      </c>
      <c r="H1039" s="12" t="s">
        <v>509</v>
      </c>
      <c r="I1039" s="9">
        <v>1</v>
      </c>
      <c r="P1039" s="12" t="s">
        <v>1095</v>
      </c>
    </row>
    <row r="1040" spans="1:16" ht="16.5" customHeight="1">
      <c r="A1040" s="281" t="s">
        <v>147</v>
      </c>
      <c r="B1040" s="281"/>
      <c r="C1040" s="68"/>
      <c r="D1040" s="11">
        <f>SUM(D1034:D1039)</f>
        <v>5</v>
      </c>
      <c r="E1040" s="11"/>
      <c r="F1040" s="11"/>
      <c r="G1040" s="19"/>
      <c r="H1040" s="19"/>
      <c r="I1040" s="11"/>
      <c r="J1040" s="11"/>
      <c r="K1040" s="11"/>
      <c r="L1040" s="11"/>
      <c r="M1040" s="11"/>
      <c r="N1040" s="11"/>
      <c r="O1040" s="19"/>
      <c r="P1040" s="19"/>
    </row>
    <row r="1041" spans="1:16" ht="15" customHeight="1">
      <c r="A1041" s="280" t="s">
        <v>1105</v>
      </c>
      <c r="B1041" s="280"/>
      <c r="C1041" s="68"/>
      <c r="D1041" s="46"/>
      <c r="E1041" s="47"/>
      <c r="F1041" s="47"/>
      <c r="G1041" s="19"/>
      <c r="H1041" s="19"/>
      <c r="I1041" s="11"/>
      <c r="J1041" s="11"/>
      <c r="K1041" s="11"/>
      <c r="L1041" s="11"/>
      <c r="M1041" s="11"/>
      <c r="N1041" s="11"/>
      <c r="O1041" s="19"/>
      <c r="P1041" s="19"/>
    </row>
    <row r="1042" spans="1:16" s="188" customFormat="1" ht="28.5" customHeight="1">
      <c r="A1042" s="97"/>
      <c r="B1042" s="212" t="s">
        <v>1137</v>
      </c>
      <c r="C1042" s="97"/>
      <c r="D1042" s="198">
        <f>SUM(E1042:F1042)</f>
        <v>20</v>
      </c>
      <c r="E1042" s="198">
        <f>SUM(E1043:E1067)</f>
        <v>0</v>
      </c>
      <c r="F1042" s="198">
        <f>SUM(F1043:F1067)</f>
        <v>20</v>
      </c>
      <c r="G1042" s="97"/>
      <c r="H1042" s="97"/>
      <c r="I1042" s="139"/>
      <c r="J1042" s="139"/>
      <c r="K1042" s="139"/>
      <c r="L1042" s="139"/>
      <c r="M1042" s="139"/>
      <c r="N1042" s="139"/>
      <c r="O1042" s="97"/>
      <c r="P1042" s="97"/>
    </row>
    <row r="1043" spans="1:16" ht="14.25" customHeight="1">
      <c r="A1043" s="227"/>
      <c r="B1043" s="102" t="s">
        <v>1138</v>
      </c>
      <c r="C1043" s="68"/>
      <c r="D1043" s="84"/>
      <c r="E1043" s="84"/>
      <c r="F1043" s="84"/>
      <c r="G1043" s="85"/>
      <c r="H1043" s="85"/>
      <c r="I1043" s="84"/>
      <c r="J1043" s="84"/>
      <c r="K1043" s="84"/>
      <c r="L1043" s="84"/>
      <c r="M1043" s="84"/>
      <c r="N1043" s="84"/>
      <c r="O1043" s="85"/>
      <c r="P1043" s="85"/>
    </row>
    <row r="1044" spans="1:66" s="197" customFormat="1" ht="25.5" customHeight="1">
      <c r="A1044" s="25">
        <v>1</v>
      </c>
      <c r="B1044" s="228" t="s">
        <v>1139</v>
      </c>
      <c r="C1044" s="15">
        <v>19</v>
      </c>
      <c r="D1044" s="53">
        <v>1</v>
      </c>
      <c r="E1044" s="54"/>
      <c r="F1044" s="54">
        <v>1</v>
      </c>
      <c r="G1044" s="18">
        <v>3806</v>
      </c>
      <c r="H1044" s="18" t="s">
        <v>1140</v>
      </c>
      <c r="I1044" s="16">
        <v>1</v>
      </c>
      <c r="J1044" s="16"/>
      <c r="K1044" s="16"/>
      <c r="L1044" s="18" t="s">
        <v>113</v>
      </c>
      <c r="M1044" s="18" t="s">
        <v>130</v>
      </c>
      <c r="N1044" s="16"/>
      <c r="O1044" s="18"/>
      <c r="P1044" s="18" t="s">
        <v>109</v>
      </c>
      <c r="Q1044" s="203" t="s">
        <v>1141</v>
      </c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8"/>
      <c r="AK1044" s="38"/>
      <c r="AL1044" s="38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8"/>
      <c r="AY1044" s="38"/>
      <c r="AZ1044" s="38"/>
      <c r="BA1044" s="38"/>
      <c r="BB1044" s="38"/>
      <c r="BC1044" s="38"/>
      <c r="BD1044" s="38"/>
      <c r="BE1044" s="38"/>
      <c r="BF1044" s="38"/>
      <c r="BG1044" s="38"/>
      <c r="BH1044" s="38"/>
      <c r="BI1044" s="38"/>
      <c r="BJ1044" s="38"/>
      <c r="BK1044" s="38"/>
      <c r="BL1044" s="38"/>
      <c r="BM1044" s="38"/>
      <c r="BN1044" s="38"/>
    </row>
    <row r="1045" spans="1:66" s="197" customFormat="1" ht="14.25" customHeight="1">
      <c r="A1045" s="25">
        <v>2</v>
      </c>
      <c r="B1045" s="14" t="s">
        <v>1142</v>
      </c>
      <c r="C1045" s="221">
        <v>19</v>
      </c>
      <c r="D1045" s="53">
        <v>1</v>
      </c>
      <c r="E1045" s="54"/>
      <c r="F1045" s="54">
        <v>1</v>
      </c>
      <c r="G1045" s="18">
        <v>3806</v>
      </c>
      <c r="H1045" s="18" t="s">
        <v>1143</v>
      </c>
      <c r="I1045" s="16"/>
      <c r="J1045" s="16"/>
      <c r="K1045" s="16">
        <v>1</v>
      </c>
      <c r="L1045" s="229" t="s">
        <v>875</v>
      </c>
      <c r="M1045" s="18" t="s">
        <v>130</v>
      </c>
      <c r="N1045" s="16"/>
      <c r="O1045" s="18" t="s">
        <v>467</v>
      </c>
      <c r="P1045" s="18" t="s">
        <v>109</v>
      </c>
      <c r="Q1045" s="230" t="s">
        <v>1144</v>
      </c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F1045" s="38"/>
      <c r="AG1045" s="38"/>
      <c r="AH1045" s="38"/>
      <c r="AI1045" s="38"/>
      <c r="AJ1045" s="38"/>
      <c r="AK1045" s="38"/>
      <c r="AL1045" s="38"/>
      <c r="AM1045" s="38"/>
      <c r="AN1045" s="38"/>
      <c r="AO1045" s="38"/>
      <c r="AP1045" s="38"/>
      <c r="AQ1045" s="38"/>
      <c r="AR1045" s="38"/>
      <c r="AS1045" s="38"/>
      <c r="AT1045" s="38"/>
      <c r="AU1045" s="38"/>
      <c r="AV1045" s="38"/>
      <c r="AW1045" s="38"/>
      <c r="AX1045" s="38"/>
      <c r="AY1045" s="38"/>
      <c r="AZ1045" s="38"/>
      <c r="BA1045" s="38"/>
      <c r="BB1045" s="38"/>
      <c r="BC1045" s="38"/>
      <c r="BD1045" s="38"/>
      <c r="BE1045" s="38"/>
      <c r="BF1045" s="38"/>
      <c r="BG1045" s="38"/>
      <c r="BH1045" s="38"/>
      <c r="BI1045" s="38"/>
      <c r="BJ1045" s="38"/>
      <c r="BK1045" s="38"/>
      <c r="BL1045" s="38"/>
      <c r="BM1045" s="38"/>
      <c r="BN1045" s="38"/>
    </row>
    <row r="1046" spans="1:66" s="197" customFormat="1" ht="14.25" customHeight="1">
      <c r="A1046" s="25">
        <v>3</v>
      </c>
      <c r="B1046" s="14" t="s">
        <v>450</v>
      </c>
      <c r="C1046" s="15">
        <v>19</v>
      </c>
      <c r="D1046" s="53">
        <v>1</v>
      </c>
      <c r="E1046" s="54"/>
      <c r="F1046" s="54">
        <v>1</v>
      </c>
      <c r="G1046" s="18">
        <v>3806</v>
      </c>
      <c r="H1046" s="18"/>
      <c r="I1046" s="16"/>
      <c r="J1046" s="16"/>
      <c r="K1046" s="16">
        <v>1</v>
      </c>
      <c r="L1046" s="18"/>
      <c r="M1046" s="18"/>
      <c r="N1046" s="16"/>
      <c r="O1046" s="18"/>
      <c r="P1046" s="18" t="s">
        <v>109</v>
      </c>
      <c r="Q1046" s="203" t="s">
        <v>1145</v>
      </c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F1046" s="38"/>
      <c r="AG1046" s="38"/>
      <c r="AH1046" s="38"/>
      <c r="AI1046" s="38"/>
      <c r="AJ1046" s="38"/>
      <c r="AK1046" s="38"/>
      <c r="AL1046" s="38"/>
      <c r="AM1046" s="38"/>
      <c r="AN1046" s="38"/>
      <c r="AO1046" s="38"/>
      <c r="AP1046" s="38"/>
      <c r="AQ1046" s="38"/>
      <c r="AR1046" s="38"/>
      <c r="AS1046" s="38"/>
      <c r="AT1046" s="38"/>
      <c r="AU1046" s="38"/>
      <c r="AV1046" s="38"/>
      <c r="AW1046" s="38"/>
      <c r="AX1046" s="38"/>
      <c r="AY1046" s="38"/>
      <c r="AZ1046" s="38"/>
      <c r="BA1046" s="38"/>
      <c r="BB1046" s="38"/>
      <c r="BC1046" s="38"/>
      <c r="BD1046" s="38"/>
      <c r="BE1046" s="38"/>
      <c r="BF1046" s="38"/>
      <c r="BG1046" s="38"/>
      <c r="BH1046" s="38"/>
      <c r="BI1046" s="38"/>
      <c r="BJ1046" s="38"/>
      <c r="BK1046" s="38"/>
      <c r="BL1046" s="38"/>
      <c r="BM1046" s="38"/>
      <c r="BN1046" s="38"/>
    </row>
    <row r="1047" spans="1:66" s="197" customFormat="1" ht="14.25" customHeight="1">
      <c r="A1047" s="25">
        <v>4</v>
      </c>
      <c r="B1047" s="14" t="s">
        <v>1146</v>
      </c>
      <c r="C1047" s="221">
        <v>17</v>
      </c>
      <c r="D1047" s="53">
        <v>1</v>
      </c>
      <c r="E1047" s="54"/>
      <c r="F1047" s="54">
        <v>1</v>
      </c>
      <c r="G1047" s="18">
        <v>3339</v>
      </c>
      <c r="H1047" s="18" t="s">
        <v>1147</v>
      </c>
      <c r="I1047" s="16">
        <v>1</v>
      </c>
      <c r="J1047" s="16"/>
      <c r="K1047" s="16"/>
      <c r="L1047" s="18" t="s">
        <v>387</v>
      </c>
      <c r="M1047" s="18" t="s">
        <v>130</v>
      </c>
      <c r="N1047" s="16"/>
      <c r="O1047" s="18"/>
      <c r="P1047" s="18" t="s">
        <v>109</v>
      </c>
      <c r="Q1047" s="231" t="s">
        <v>1148</v>
      </c>
      <c r="S1047" s="38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F1047" s="38"/>
      <c r="AG1047" s="38"/>
      <c r="AH1047" s="38"/>
      <c r="AI1047" s="38"/>
      <c r="AJ1047" s="38"/>
      <c r="AK1047" s="38"/>
      <c r="AL1047" s="38"/>
      <c r="AM1047" s="38"/>
      <c r="AN1047" s="38"/>
      <c r="AO1047" s="38"/>
      <c r="AP1047" s="38"/>
      <c r="AQ1047" s="38"/>
      <c r="AR1047" s="38"/>
      <c r="AS1047" s="38"/>
      <c r="AT1047" s="38"/>
      <c r="AU1047" s="38"/>
      <c r="AV1047" s="38"/>
      <c r="AW1047" s="38"/>
      <c r="AX1047" s="38"/>
      <c r="AY1047" s="38"/>
      <c r="AZ1047" s="38"/>
      <c r="BA1047" s="38"/>
      <c r="BB1047" s="38"/>
      <c r="BC1047" s="38"/>
      <c r="BD1047" s="38"/>
      <c r="BE1047" s="38"/>
      <c r="BF1047" s="38"/>
      <c r="BG1047" s="38"/>
      <c r="BH1047" s="38"/>
      <c r="BI1047" s="38"/>
      <c r="BJ1047" s="38"/>
      <c r="BK1047" s="38"/>
      <c r="BL1047" s="38"/>
      <c r="BM1047" s="38"/>
      <c r="BN1047" s="38"/>
    </row>
    <row r="1048" spans="1:66" s="197" customFormat="1" ht="14.25" customHeight="1">
      <c r="A1048" s="25">
        <v>5</v>
      </c>
      <c r="B1048" s="14" t="s">
        <v>1149</v>
      </c>
      <c r="C1048" s="221">
        <v>17</v>
      </c>
      <c r="D1048" s="53">
        <v>1</v>
      </c>
      <c r="E1048" s="54"/>
      <c r="F1048" s="54">
        <v>1</v>
      </c>
      <c r="G1048" s="18">
        <v>3339</v>
      </c>
      <c r="H1048" s="18" t="s">
        <v>1150</v>
      </c>
      <c r="I1048" s="16">
        <v>1</v>
      </c>
      <c r="J1048" s="16"/>
      <c r="K1048" s="16"/>
      <c r="L1048" s="16"/>
      <c r="M1048" s="18" t="s">
        <v>130</v>
      </c>
      <c r="N1048" s="16"/>
      <c r="O1048" s="18"/>
      <c r="P1048" s="18" t="s">
        <v>109</v>
      </c>
      <c r="Q1048" s="230" t="s">
        <v>1151</v>
      </c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F1048" s="38"/>
      <c r="AG1048" s="38"/>
      <c r="AH1048" s="38"/>
      <c r="AI1048" s="38"/>
      <c r="AJ1048" s="38"/>
      <c r="AK1048" s="38"/>
      <c r="AL1048" s="38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8"/>
      <c r="AY1048" s="38"/>
      <c r="AZ1048" s="38"/>
      <c r="BA1048" s="38"/>
      <c r="BB1048" s="38"/>
      <c r="BC1048" s="38"/>
      <c r="BD1048" s="38"/>
      <c r="BE1048" s="38"/>
      <c r="BF1048" s="38"/>
      <c r="BG1048" s="38"/>
      <c r="BH1048" s="38"/>
      <c r="BI1048" s="38"/>
      <c r="BJ1048" s="38"/>
      <c r="BK1048" s="38"/>
      <c r="BL1048" s="38"/>
      <c r="BM1048" s="38"/>
      <c r="BN1048" s="38"/>
    </row>
    <row r="1049" spans="1:66" s="197" customFormat="1" ht="14.25" customHeight="1">
      <c r="A1049" s="25">
        <v>6</v>
      </c>
      <c r="B1049" s="14" t="s">
        <v>452</v>
      </c>
      <c r="C1049" s="15">
        <v>17</v>
      </c>
      <c r="D1049" s="16">
        <v>2</v>
      </c>
      <c r="E1049" s="17"/>
      <c r="F1049" s="54">
        <v>1</v>
      </c>
      <c r="G1049" s="18">
        <v>3339</v>
      </c>
      <c r="H1049" s="18" t="s">
        <v>1152</v>
      </c>
      <c r="I1049" s="16">
        <v>1</v>
      </c>
      <c r="J1049" s="16"/>
      <c r="K1049" s="16"/>
      <c r="L1049" s="16"/>
      <c r="M1049" s="18" t="s">
        <v>130</v>
      </c>
      <c r="N1049" s="16"/>
      <c r="O1049" s="18"/>
      <c r="P1049" s="18" t="s">
        <v>109</v>
      </c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F1049" s="38"/>
      <c r="AG1049" s="38"/>
      <c r="AH1049" s="38"/>
      <c r="AI1049" s="38"/>
      <c r="AJ1049" s="38"/>
      <c r="AK1049" s="38"/>
      <c r="AL1049" s="38"/>
      <c r="AM1049" s="38"/>
      <c r="AN1049" s="38"/>
      <c r="AO1049" s="38"/>
      <c r="AP1049" s="38"/>
      <c r="AQ1049" s="38"/>
      <c r="AR1049" s="38"/>
      <c r="AS1049" s="38"/>
      <c r="AT1049" s="38"/>
      <c r="AU1049" s="38"/>
      <c r="AV1049" s="38"/>
      <c r="AW1049" s="38"/>
      <c r="AX1049" s="38"/>
      <c r="AY1049" s="38"/>
      <c r="AZ1049" s="38"/>
      <c r="BA1049" s="38"/>
      <c r="BB1049" s="38"/>
      <c r="BC1049" s="38"/>
      <c r="BD1049" s="38"/>
      <c r="BE1049" s="38"/>
      <c r="BF1049" s="38"/>
      <c r="BG1049" s="38"/>
      <c r="BH1049" s="38"/>
      <c r="BI1049" s="38"/>
      <c r="BJ1049" s="38"/>
      <c r="BK1049" s="38"/>
      <c r="BL1049" s="38"/>
      <c r="BM1049" s="38"/>
      <c r="BN1049" s="38"/>
    </row>
    <row r="1050" spans="1:66" s="197" customFormat="1" ht="14.25" customHeight="1">
      <c r="A1050" s="25"/>
      <c r="B1050" s="14"/>
      <c r="C1050" s="15"/>
      <c r="D1050" s="16"/>
      <c r="E1050" s="17"/>
      <c r="F1050" s="54">
        <v>1</v>
      </c>
      <c r="G1050" s="18"/>
      <c r="H1050" s="18" t="s">
        <v>1153</v>
      </c>
      <c r="I1050" s="16">
        <v>1</v>
      </c>
      <c r="J1050" s="16"/>
      <c r="K1050" s="16"/>
      <c r="L1050" s="16"/>
      <c r="M1050" s="18" t="s">
        <v>130</v>
      </c>
      <c r="N1050" s="16"/>
      <c r="O1050" s="18"/>
      <c r="P1050" s="18" t="s">
        <v>109</v>
      </c>
      <c r="S1050" s="38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F1050" s="38"/>
      <c r="AG1050" s="38"/>
      <c r="AH1050" s="38"/>
      <c r="AI1050" s="38"/>
      <c r="AJ1050" s="38"/>
      <c r="AK1050" s="38"/>
      <c r="AL1050" s="38"/>
      <c r="AM1050" s="38"/>
      <c r="AN1050" s="38"/>
      <c r="AO1050" s="38"/>
      <c r="AP1050" s="38"/>
      <c r="AQ1050" s="38"/>
      <c r="AR1050" s="38"/>
      <c r="AS1050" s="38"/>
      <c r="AT1050" s="38"/>
      <c r="AU1050" s="38"/>
      <c r="AV1050" s="38"/>
      <c r="AW1050" s="38"/>
      <c r="AX1050" s="38"/>
      <c r="AY1050" s="38"/>
      <c r="AZ1050" s="38"/>
      <c r="BA1050" s="38"/>
      <c r="BB1050" s="38"/>
      <c r="BC1050" s="38"/>
      <c r="BD1050" s="38"/>
      <c r="BE1050" s="38"/>
      <c r="BF1050" s="38"/>
      <c r="BG1050" s="38"/>
      <c r="BH1050" s="38"/>
      <c r="BI1050" s="38"/>
      <c r="BJ1050" s="38"/>
      <c r="BK1050" s="38"/>
      <c r="BL1050" s="38"/>
      <c r="BM1050" s="38"/>
      <c r="BN1050" s="38"/>
    </row>
    <row r="1051" spans="1:66" s="197" customFormat="1" ht="14.25" customHeight="1">
      <c r="A1051" s="25">
        <v>7</v>
      </c>
      <c r="B1051" s="14" t="s">
        <v>452</v>
      </c>
      <c r="C1051" s="15">
        <v>17</v>
      </c>
      <c r="D1051" s="16">
        <v>2</v>
      </c>
      <c r="E1051" s="17"/>
      <c r="F1051" s="54">
        <v>1</v>
      </c>
      <c r="G1051" s="18">
        <v>3339</v>
      </c>
      <c r="H1051" s="18" t="s">
        <v>1154</v>
      </c>
      <c r="I1051" s="16">
        <v>1</v>
      </c>
      <c r="J1051" s="16"/>
      <c r="K1051" s="16"/>
      <c r="L1051" s="16"/>
      <c r="M1051" s="18" t="s">
        <v>130</v>
      </c>
      <c r="N1051" s="16"/>
      <c r="O1051" s="18"/>
      <c r="P1051" s="18" t="s">
        <v>109</v>
      </c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F1051" s="38"/>
      <c r="AG1051" s="38"/>
      <c r="AH1051" s="38"/>
      <c r="AI1051" s="38"/>
      <c r="AJ1051" s="38"/>
      <c r="AK1051" s="38"/>
      <c r="AL1051" s="38"/>
      <c r="AM1051" s="38"/>
      <c r="AN1051" s="38"/>
      <c r="AO1051" s="38"/>
      <c r="AP1051" s="38"/>
      <c r="AQ1051" s="38"/>
      <c r="AR1051" s="38"/>
      <c r="AS1051" s="38"/>
      <c r="AT1051" s="38"/>
      <c r="AU1051" s="38"/>
      <c r="AV1051" s="38"/>
      <c r="AW1051" s="38"/>
      <c r="AX1051" s="38"/>
      <c r="AY1051" s="38"/>
      <c r="AZ1051" s="38"/>
      <c r="BA1051" s="38"/>
      <c r="BB1051" s="38"/>
      <c r="BC1051" s="38"/>
      <c r="BD1051" s="38"/>
      <c r="BE1051" s="38"/>
      <c r="BF1051" s="38"/>
      <c r="BG1051" s="38"/>
      <c r="BH1051" s="38"/>
      <c r="BI1051" s="38"/>
      <c r="BJ1051" s="38"/>
      <c r="BK1051" s="38"/>
      <c r="BL1051" s="38"/>
      <c r="BM1051" s="38"/>
      <c r="BN1051" s="38"/>
    </row>
    <row r="1052" spans="1:66" s="197" customFormat="1" ht="14.25" customHeight="1">
      <c r="A1052" s="25"/>
      <c r="B1052" s="14"/>
      <c r="C1052" s="15"/>
      <c r="D1052" s="16"/>
      <c r="E1052" s="17"/>
      <c r="F1052" s="54">
        <v>0.5</v>
      </c>
      <c r="G1052" s="18"/>
      <c r="H1052" s="18" t="s">
        <v>1155</v>
      </c>
      <c r="I1052" s="16">
        <v>0.5</v>
      </c>
      <c r="J1052" s="16"/>
      <c r="K1052" s="16"/>
      <c r="L1052" s="16"/>
      <c r="M1052" s="18" t="s">
        <v>130</v>
      </c>
      <c r="N1052" s="16"/>
      <c r="O1052" s="18"/>
      <c r="P1052" s="18" t="s">
        <v>109</v>
      </c>
      <c r="S1052" s="38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F1052" s="38"/>
      <c r="AG1052" s="38"/>
      <c r="AH1052" s="38"/>
      <c r="AI1052" s="38"/>
      <c r="AJ1052" s="38"/>
      <c r="AK1052" s="38"/>
      <c r="AL1052" s="38"/>
      <c r="AM1052" s="38"/>
      <c r="AN1052" s="38"/>
      <c r="AO1052" s="38"/>
      <c r="AP1052" s="38"/>
      <c r="AQ1052" s="38"/>
      <c r="AR1052" s="38"/>
      <c r="AS1052" s="38"/>
      <c r="AT1052" s="38"/>
      <c r="AU1052" s="38"/>
      <c r="AV1052" s="38"/>
      <c r="AW1052" s="38"/>
      <c r="AX1052" s="38"/>
      <c r="AY1052" s="38"/>
      <c r="AZ1052" s="38"/>
      <c r="BA1052" s="38"/>
      <c r="BB1052" s="38"/>
      <c r="BC1052" s="38"/>
      <c r="BD1052" s="38"/>
      <c r="BE1052" s="38"/>
      <c r="BF1052" s="38"/>
      <c r="BG1052" s="38"/>
      <c r="BH1052" s="38"/>
      <c r="BI1052" s="38"/>
      <c r="BJ1052" s="38"/>
      <c r="BK1052" s="38"/>
      <c r="BL1052" s="38"/>
      <c r="BM1052" s="38"/>
      <c r="BN1052" s="38"/>
    </row>
    <row r="1053" spans="1:66" s="197" customFormat="1" ht="14.25" customHeight="1">
      <c r="A1053" s="25"/>
      <c r="B1053" s="14"/>
      <c r="C1053" s="15"/>
      <c r="D1053" s="16"/>
      <c r="E1053" s="17"/>
      <c r="F1053" s="54">
        <v>0.5</v>
      </c>
      <c r="G1053" s="18"/>
      <c r="H1053" s="18"/>
      <c r="I1053" s="16"/>
      <c r="J1053" s="16"/>
      <c r="K1053" s="16">
        <v>0.5</v>
      </c>
      <c r="L1053" s="16"/>
      <c r="M1053" s="18"/>
      <c r="N1053" s="16"/>
      <c r="O1053" s="18"/>
      <c r="P1053" s="18" t="s">
        <v>109</v>
      </c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8"/>
      <c r="AF1053" s="38"/>
      <c r="AG1053" s="38"/>
      <c r="AH1053" s="38"/>
      <c r="AI1053" s="38"/>
      <c r="AJ1053" s="38"/>
      <c r="AK1053" s="38"/>
      <c r="AL1053" s="38"/>
      <c r="AM1053" s="38"/>
      <c r="AN1053" s="38"/>
      <c r="AO1053" s="38"/>
      <c r="AP1053" s="38"/>
      <c r="AQ1053" s="38"/>
      <c r="AR1053" s="38"/>
      <c r="AS1053" s="38"/>
      <c r="AT1053" s="38"/>
      <c r="AU1053" s="38"/>
      <c r="AV1053" s="38"/>
      <c r="AW1053" s="38"/>
      <c r="AX1053" s="38"/>
      <c r="AY1053" s="38"/>
      <c r="AZ1053" s="38"/>
      <c r="BA1053" s="38"/>
      <c r="BB1053" s="38"/>
      <c r="BC1053" s="38"/>
      <c r="BD1053" s="38"/>
      <c r="BE1053" s="38"/>
      <c r="BF1053" s="38"/>
      <c r="BG1053" s="38"/>
      <c r="BH1053" s="38"/>
      <c r="BI1053" s="38"/>
      <c r="BJ1053" s="38"/>
      <c r="BK1053" s="38"/>
      <c r="BL1053" s="38"/>
      <c r="BM1053" s="38"/>
      <c r="BN1053" s="38"/>
    </row>
    <row r="1054" spans="1:66" s="197" customFormat="1" ht="14.25" customHeight="1">
      <c r="A1054" s="25">
        <v>8</v>
      </c>
      <c r="B1054" s="14" t="s">
        <v>1156</v>
      </c>
      <c r="C1054" s="15">
        <v>16</v>
      </c>
      <c r="D1054" s="16">
        <v>3</v>
      </c>
      <c r="E1054" s="17"/>
      <c r="F1054" s="54">
        <v>1</v>
      </c>
      <c r="G1054" s="18">
        <v>3105</v>
      </c>
      <c r="H1054" s="18" t="s">
        <v>1157</v>
      </c>
      <c r="I1054" s="16">
        <v>1</v>
      </c>
      <c r="J1054" s="16"/>
      <c r="K1054" s="16"/>
      <c r="L1054" s="16"/>
      <c r="M1054" s="18" t="s">
        <v>130</v>
      </c>
      <c r="N1054" s="16"/>
      <c r="O1054" s="18"/>
      <c r="P1054" s="18" t="s">
        <v>109</v>
      </c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F1054" s="38"/>
      <c r="AG1054" s="38"/>
      <c r="AH1054" s="38"/>
      <c r="AI1054" s="38"/>
      <c r="AJ1054" s="38"/>
      <c r="AK1054" s="38"/>
      <c r="AL1054" s="38"/>
      <c r="AM1054" s="38"/>
      <c r="AN1054" s="38"/>
      <c r="AO1054" s="38"/>
      <c r="AP1054" s="38"/>
      <c r="AQ1054" s="38"/>
      <c r="AR1054" s="38"/>
      <c r="AS1054" s="38"/>
      <c r="AT1054" s="38"/>
      <c r="AU1054" s="38"/>
      <c r="AV1054" s="38"/>
      <c r="AW1054" s="38"/>
      <c r="AX1054" s="38"/>
      <c r="AY1054" s="38"/>
      <c r="AZ1054" s="38"/>
      <c r="BA1054" s="38"/>
      <c r="BB1054" s="38"/>
      <c r="BC1054" s="38"/>
      <c r="BD1054" s="38"/>
      <c r="BE1054" s="38"/>
      <c r="BF1054" s="38"/>
      <c r="BG1054" s="38"/>
      <c r="BH1054" s="38"/>
      <c r="BI1054" s="38"/>
      <c r="BJ1054" s="38"/>
      <c r="BK1054" s="38"/>
      <c r="BL1054" s="38"/>
      <c r="BM1054" s="38"/>
      <c r="BN1054" s="38"/>
    </row>
    <row r="1055" spans="1:66" s="197" customFormat="1" ht="14.25" customHeight="1">
      <c r="A1055" s="25"/>
      <c r="B1055" s="14"/>
      <c r="C1055" s="15"/>
      <c r="D1055" s="16"/>
      <c r="E1055" s="17"/>
      <c r="F1055" s="54">
        <v>1</v>
      </c>
      <c r="G1055" s="18"/>
      <c r="H1055" s="18" t="s">
        <v>1158</v>
      </c>
      <c r="I1055" s="16">
        <v>1</v>
      </c>
      <c r="J1055" s="16"/>
      <c r="K1055" s="16"/>
      <c r="L1055" s="16"/>
      <c r="M1055" s="18" t="s">
        <v>130</v>
      </c>
      <c r="N1055" s="16"/>
      <c r="O1055" s="18"/>
      <c r="P1055" s="18" t="s">
        <v>109</v>
      </c>
      <c r="S1055" s="38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F1055" s="38"/>
      <c r="AG1055" s="38"/>
      <c r="AH1055" s="38"/>
      <c r="AI1055" s="38"/>
      <c r="AJ1055" s="38"/>
      <c r="AK1055" s="38"/>
      <c r="AL1055" s="38"/>
      <c r="AM1055" s="38"/>
      <c r="AN1055" s="38"/>
      <c r="AO1055" s="38"/>
      <c r="AP1055" s="38"/>
      <c r="AQ1055" s="38"/>
      <c r="AR1055" s="38"/>
      <c r="AS1055" s="38"/>
      <c r="AT1055" s="38"/>
      <c r="AU1055" s="38"/>
      <c r="AV1055" s="38"/>
      <c r="AW1055" s="38"/>
      <c r="AX1055" s="38"/>
      <c r="AY1055" s="38"/>
      <c r="AZ1055" s="38"/>
      <c r="BA1055" s="38"/>
      <c r="BB1055" s="38"/>
      <c r="BC1055" s="38"/>
      <c r="BD1055" s="38"/>
      <c r="BE1055" s="38"/>
      <c r="BF1055" s="38"/>
      <c r="BG1055" s="38"/>
      <c r="BH1055" s="38"/>
      <c r="BI1055" s="38"/>
      <c r="BJ1055" s="38"/>
      <c r="BK1055" s="38"/>
      <c r="BL1055" s="38"/>
      <c r="BM1055" s="38"/>
      <c r="BN1055" s="38"/>
    </row>
    <row r="1056" spans="1:66" s="197" customFormat="1" ht="14.25" customHeight="1">
      <c r="A1056" s="25"/>
      <c r="B1056" s="14"/>
      <c r="C1056" s="15"/>
      <c r="D1056" s="16"/>
      <c r="E1056" s="17"/>
      <c r="F1056" s="54">
        <v>1</v>
      </c>
      <c r="G1056" s="18"/>
      <c r="H1056" s="18" t="s">
        <v>1159</v>
      </c>
      <c r="I1056" s="16">
        <v>1</v>
      </c>
      <c r="J1056" s="16"/>
      <c r="K1056" s="16"/>
      <c r="L1056" s="16"/>
      <c r="M1056" s="18" t="s">
        <v>130</v>
      </c>
      <c r="N1056" s="16"/>
      <c r="O1056" s="18"/>
      <c r="P1056" s="18" t="s">
        <v>109</v>
      </c>
      <c r="S1056" s="38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F1056" s="38"/>
      <c r="AG1056" s="38"/>
      <c r="AH1056" s="38"/>
      <c r="AI1056" s="38"/>
      <c r="AJ1056" s="38"/>
      <c r="AK1056" s="38"/>
      <c r="AL1056" s="38"/>
      <c r="AM1056" s="38"/>
      <c r="AN1056" s="38"/>
      <c r="AO1056" s="38"/>
      <c r="AP1056" s="38"/>
      <c r="AQ1056" s="38"/>
      <c r="AR1056" s="38"/>
      <c r="AS1056" s="38"/>
      <c r="AT1056" s="38"/>
      <c r="AU1056" s="38"/>
      <c r="AV1056" s="38"/>
      <c r="AW1056" s="38"/>
      <c r="AX1056" s="38"/>
      <c r="AY1056" s="38"/>
      <c r="AZ1056" s="38"/>
      <c r="BA1056" s="38"/>
      <c r="BB1056" s="38"/>
      <c r="BC1056" s="38"/>
      <c r="BD1056" s="38"/>
      <c r="BE1056" s="38"/>
      <c r="BF1056" s="38"/>
      <c r="BG1056" s="38"/>
      <c r="BH1056" s="38"/>
      <c r="BI1056" s="38"/>
      <c r="BJ1056" s="38"/>
      <c r="BK1056" s="38"/>
      <c r="BL1056" s="38"/>
      <c r="BM1056" s="38"/>
      <c r="BN1056" s="38"/>
    </row>
    <row r="1057" spans="1:15" ht="14.25" customHeight="1">
      <c r="A1057" s="227"/>
      <c r="B1057" s="102" t="s">
        <v>1160</v>
      </c>
      <c r="C1057" s="20"/>
      <c r="D1057" s="86"/>
      <c r="E1057" s="86"/>
      <c r="F1057" s="86"/>
      <c r="G1057" s="87"/>
      <c r="H1057" s="87"/>
      <c r="I1057" s="86"/>
      <c r="J1057" s="86"/>
      <c r="K1057" s="86"/>
      <c r="L1057" s="86"/>
      <c r="M1057" s="86"/>
      <c r="N1057" s="86"/>
      <c r="O1057" s="87"/>
    </row>
    <row r="1058" spans="1:66" s="197" customFormat="1" ht="14.25" customHeight="1">
      <c r="A1058" s="25">
        <v>9</v>
      </c>
      <c r="B1058" s="228" t="s">
        <v>1161</v>
      </c>
      <c r="C1058" s="15">
        <v>10</v>
      </c>
      <c r="D1058" s="16">
        <v>1</v>
      </c>
      <c r="E1058" s="17"/>
      <c r="F1058" s="17">
        <v>1</v>
      </c>
      <c r="G1058" s="18">
        <v>2026</v>
      </c>
      <c r="H1058" s="18" t="s">
        <v>1162</v>
      </c>
      <c r="I1058" s="16">
        <v>1</v>
      </c>
      <c r="J1058" s="16"/>
      <c r="K1058" s="16"/>
      <c r="L1058" s="16"/>
      <c r="M1058" s="16"/>
      <c r="N1058" s="16"/>
      <c r="O1058" s="18"/>
      <c r="P1058" s="18" t="s">
        <v>135</v>
      </c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F1058" s="38"/>
      <c r="AG1058" s="38"/>
      <c r="AH1058" s="38"/>
      <c r="AI1058" s="38"/>
      <c r="AJ1058" s="38"/>
      <c r="AK1058" s="38"/>
      <c r="AL1058" s="38"/>
      <c r="AM1058" s="38"/>
      <c r="AN1058" s="38"/>
      <c r="AO1058" s="38"/>
      <c r="AP1058" s="38"/>
      <c r="AQ1058" s="38"/>
      <c r="AR1058" s="38"/>
      <c r="AS1058" s="38"/>
      <c r="AT1058" s="38"/>
      <c r="AU1058" s="38"/>
      <c r="AV1058" s="38"/>
      <c r="AW1058" s="38"/>
      <c r="AX1058" s="38"/>
      <c r="AY1058" s="38"/>
      <c r="AZ1058" s="38"/>
      <c r="BA1058" s="38"/>
      <c r="BB1058" s="38"/>
      <c r="BC1058" s="38"/>
      <c r="BD1058" s="38"/>
      <c r="BE1058" s="38"/>
      <c r="BF1058" s="38"/>
      <c r="BG1058" s="38"/>
      <c r="BH1058" s="38"/>
      <c r="BI1058" s="38"/>
      <c r="BJ1058" s="38"/>
      <c r="BK1058" s="38"/>
      <c r="BL1058" s="38"/>
      <c r="BM1058" s="38"/>
      <c r="BN1058" s="38"/>
    </row>
    <row r="1059" spans="1:66" s="197" customFormat="1" ht="14.25" customHeight="1">
      <c r="A1059" s="25">
        <v>10</v>
      </c>
      <c r="B1059" s="14" t="s">
        <v>1163</v>
      </c>
      <c r="C1059" s="15">
        <v>9</v>
      </c>
      <c r="D1059" s="16">
        <v>1</v>
      </c>
      <c r="E1059" s="17"/>
      <c r="F1059" s="17">
        <v>1</v>
      </c>
      <c r="G1059" s="18">
        <v>1925</v>
      </c>
      <c r="H1059" s="18" t="s">
        <v>1164</v>
      </c>
      <c r="I1059" s="16">
        <v>1</v>
      </c>
      <c r="J1059" s="16"/>
      <c r="K1059" s="16"/>
      <c r="L1059" s="16"/>
      <c r="M1059" s="16"/>
      <c r="N1059" s="16"/>
      <c r="O1059" s="18"/>
      <c r="P1059" s="18" t="s">
        <v>135</v>
      </c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F1059" s="38"/>
      <c r="AG1059" s="38"/>
      <c r="AH1059" s="38"/>
      <c r="AI1059" s="38"/>
      <c r="AJ1059" s="38"/>
      <c r="AK1059" s="38"/>
      <c r="AL1059" s="38"/>
      <c r="AM1059" s="38"/>
      <c r="AN1059" s="38"/>
      <c r="AO1059" s="38"/>
      <c r="AP1059" s="38"/>
      <c r="AQ1059" s="38"/>
      <c r="AR1059" s="38"/>
      <c r="AS1059" s="38"/>
      <c r="AT1059" s="38"/>
      <c r="AU1059" s="38"/>
      <c r="AV1059" s="38"/>
      <c r="AW1059" s="38"/>
      <c r="AX1059" s="38"/>
      <c r="AY1059" s="38"/>
      <c r="AZ1059" s="38"/>
      <c r="BA1059" s="38"/>
      <c r="BB1059" s="38"/>
      <c r="BC1059" s="38"/>
      <c r="BD1059" s="38"/>
      <c r="BE1059" s="38"/>
      <c r="BF1059" s="38"/>
      <c r="BG1059" s="38"/>
      <c r="BH1059" s="38"/>
      <c r="BI1059" s="38"/>
      <c r="BJ1059" s="38"/>
      <c r="BK1059" s="38"/>
      <c r="BL1059" s="38"/>
      <c r="BM1059" s="38"/>
      <c r="BN1059" s="38"/>
    </row>
    <row r="1060" spans="1:66" s="197" customFormat="1" ht="14.25" customHeight="1">
      <c r="A1060" s="25">
        <v>11</v>
      </c>
      <c r="B1060" s="62" t="s">
        <v>1050</v>
      </c>
      <c r="C1060" s="15">
        <v>9</v>
      </c>
      <c r="D1060" s="16">
        <v>2</v>
      </c>
      <c r="E1060" s="17"/>
      <c r="F1060" s="17">
        <v>1</v>
      </c>
      <c r="G1060" s="18">
        <v>1925</v>
      </c>
      <c r="H1060" s="18" t="s">
        <v>1165</v>
      </c>
      <c r="I1060" s="16">
        <v>1</v>
      </c>
      <c r="J1060" s="16"/>
      <c r="K1060" s="16"/>
      <c r="L1060" s="16"/>
      <c r="M1060" s="16"/>
      <c r="N1060" s="16"/>
      <c r="O1060" s="18"/>
      <c r="P1060" s="18" t="s">
        <v>135</v>
      </c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F1060" s="38"/>
      <c r="AG1060" s="38"/>
      <c r="AH1060" s="38"/>
      <c r="AI1060" s="38"/>
      <c r="AJ1060" s="38"/>
      <c r="AK1060" s="38"/>
      <c r="AL1060" s="38"/>
      <c r="AM1060" s="38"/>
      <c r="AN1060" s="38"/>
      <c r="AO1060" s="38"/>
      <c r="AP1060" s="38"/>
      <c r="AQ1060" s="38"/>
      <c r="AR1060" s="38"/>
      <c r="AS1060" s="38"/>
      <c r="AT1060" s="38"/>
      <c r="AU1060" s="38"/>
      <c r="AV1060" s="38"/>
      <c r="AW1060" s="38"/>
      <c r="AX1060" s="38"/>
      <c r="AY1060" s="38"/>
      <c r="AZ1060" s="38"/>
      <c r="BA1060" s="38"/>
      <c r="BB1060" s="38"/>
      <c r="BC1060" s="38"/>
      <c r="BD1060" s="38"/>
      <c r="BE1060" s="38"/>
      <c r="BF1060" s="38"/>
      <c r="BG1060" s="38"/>
      <c r="BH1060" s="38"/>
      <c r="BI1060" s="38"/>
      <c r="BJ1060" s="38"/>
      <c r="BK1060" s="38"/>
      <c r="BL1060" s="38"/>
      <c r="BM1060" s="38"/>
      <c r="BN1060" s="38"/>
    </row>
    <row r="1061" spans="1:66" s="197" customFormat="1" ht="14.25" customHeight="1">
      <c r="A1061" s="25"/>
      <c r="B1061" s="62"/>
      <c r="C1061" s="15"/>
      <c r="D1061" s="16"/>
      <c r="E1061" s="17"/>
      <c r="F1061" s="17">
        <v>1</v>
      </c>
      <c r="G1061" s="18"/>
      <c r="H1061" s="18" t="s">
        <v>1166</v>
      </c>
      <c r="I1061" s="16">
        <v>1</v>
      </c>
      <c r="J1061" s="16"/>
      <c r="K1061" s="16"/>
      <c r="L1061" s="16"/>
      <c r="M1061" s="16"/>
      <c r="N1061" s="16"/>
      <c r="O1061" s="18"/>
      <c r="P1061" s="18" t="s">
        <v>135</v>
      </c>
      <c r="S1061" s="38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F1061" s="38"/>
      <c r="AG1061" s="38"/>
      <c r="AH1061" s="38"/>
      <c r="AI1061" s="38"/>
      <c r="AJ1061" s="38"/>
      <c r="AK1061" s="38"/>
      <c r="AL1061" s="38"/>
      <c r="AM1061" s="38"/>
      <c r="AN1061" s="38"/>
      <c r="AO1061" s="38"/>
      <c r="AP1061" s="38"/>
      <c r="AQ1061" s="38"/>
      <c r="AR1061" s="38"/>
      <c r="AS1061" s="38"/>
      <c r="AT1061" s="38"/>
      <c r="AU1061" s="38"/>
      <c r="AV1061" s="38"/>
      <c r="AW1061" s="38"/>
      <c r="AX1061" s="38"/>
      <c r="AY1061" s="38"/>
      <c r="AZ1061" s="38"/>
      <c r="BA1061" s="38"/>
      <c r="BB1061" s="38"/>
      <c r="BC1061" s="38"/>
      <c r="BD1061" s="38"/>
      <c r="BE1061" s="38"/>
      <c r="BF1061" s="38"/>
      <c r="BG1061" s="38"/>
      <c r="BH1061" s="38"/>
      <c r="BI1061" s="38"/>
      <c r="BJ1061" s="38"/>
      <c r="BK1061" s="38"/>
      <c r="BL1061" s="38"/>
      <c r="BM1061" s="38"/>
      <c r="BN1061" s="38"/>
    </row>
    <row r="1062" spans="1:66" s="197" customFormat="1" ht="14.25" customHeight="1">
      <c r="A1062" s="25">
        <v>12</v>
      </c>
      <c r="B1062" s="228" t="s">
        <v>1167</v>
      </c>
      <c r="C1062" s="15">
        <v>8</v>
      </c>
      <c r="D1062" s="53">
        <v>1</v>
      </c>
      <c r="E1062" s="54"/>
      <c r="F1062" s="17">
        <v>0.5</v>
      </c>
      <c r="G1062" s="18">
        <v>1825</v>
      </c>
      <c r="H1062" s="18" t="s">
        <v>1165</v>
      </c>
      <c r="I1062" s="16">
        <v>0.5</v>
      </c>
      <c r="J1062" s="16"/>
      <c r="K1062" s="16"/>
      <c r="L1062" s="16"/>
      <c r="M1062" s="16" t="s">
        <v>117</v>
      </c>
      <c r="N1062" s="16"/>
      <c r="O1062" s="18"/>
      <c r="P1062" s="18" t="s">
        <v>135</v>
      </c>
      <c r="S1062" s="38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F1062" s="38"/>
      <c r="AG1062" s="38"/>
      <c r="AH1062" s="38"/>
      <c r="AI1062" s="38"/>
      <c r="AJ1062" s="38"/>
      <c r="AK1062" s="38"/>
      <c r="AL1062" s="38"/>
      <c r="AM1062" s="38"/>
      <c r="AN1062" s="38"/>
      <c r="AO1062" s="38"/>
      <c r="AP1062" s="38"/>
      <c r="AQ1062" s="38"/>
      <c r="AR1062" s="38"/>
      <c r="AS1062" s="38"/>
      <c r="AT1062" s="38"/>
      <c r="AU1062" s="38"/>
      <c r="AV1062" s="38"/>
      <c r="AW1062" s="38"/>
      <c r="AX1062" s="38"/>
      <c r="AY1062" s="38"/>
      <c r="AZ1062" s="38"/>
      <c r="BA1062" s="38"/>
      <c r="BB1062" s="38"/>
      <c r="BC1062" s="38"/>
      <c r="BD1062" s="38"/>
      <c r="BE1062" s="38"/>
      <c r="BF1062" s="38"/>
      <c r="BG1062" s="38"/>
      <c r="BH1062" s="38"/>
      <c r="BI1062" s="38"/>
      <c r="BJ1062" s="38"/>
      <c r="BK1062" s="38"/>
      <c r="BL1062" s="38"/>
      <c r="BM1062" s="38"/>
      <c r="BN1062" s="38"/>
    </row>
    <row r="1063" spans="1:66" s="197" customFormat="1" ht="14.25" customHeight="1">
      <c r="A1063" s="25"/>
      <c r="B1063" s="228"/>
      <c r="C1063" s="15"/>
      <c r="D1063" s="53"/>
      <c r="E1063" s="54"/>
      <c r="F1063" s="17">
        <v>0.5</v>
      </c>
      <c r="G1063" s="18"/>
      <c r="H1063" s="18" t="s">
        <v>1162</v>
      </c>
      <c r="I1063" s="16">
        <v>0.5</v>
      </c>
      <c r="J1063" s="16"/>
      <c r="K1063" s="16"/>
      <c r="L1063" s="16"/>
      <c r="M1063" s="16" t="s">
        <v>117</v>
      </c>
      <c r="N1063" s="16"/>
      <c r="O1063" s="18"/>
      <c r="P1063" s="18"/>
      <c r="S1063" s="38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F1063" s="38"/>
      <c r="AG1063" s="38"/>
      <c r="AH1063" s="38"/>
      <c r="AI1063" s="38"/>
      <c r="AJ1063" s="38"/>
      <c r="AK1063" s="38"/>
      <c r="AL1063" s="38"/>
      <c r="AM1063" s="38"/>
      <c r="AN1063" s="38"/>
      <c r="AO1063" s="38"/>
      <c r="AP1063" s="38"/>
      <c r="AQ1063" s="38"/>
      <c r="AR1063" s="38"/>
      <c r="AS1063" s="38"/>
      <c r="AT1063" s="38"/>
      <c r="AU1063" s="38"/>
      <c r="AV1063" s="38"/>
      <c r="AW1063" s="38"/>
      <c r="AX1063" s="38"/>
      <c r="AY1063" s="38"/>
      <c r="AZ1063" s="38"/>
      <c r="BA1063" s="38"/>
      <c r="BB1063" s="38"/>
      <c r="BC1063" s="38"/>
      <c r="BD1063" s="38"/>
      <c r="BE1063" s="38"/>
      <c r="BF1063" s="38"/>
      <c r="BG1063" s="38"/>
      <c r="BH1063" s="38"/>
      <c r="BI1063" s="38"/>
      <c r="BJ1063" s="38"/>
      <c r="BK1063" s="38"/>
      <c r="BL1063" s="38"/>
      <c r="BM1063" s="38"/>
      <c r="BN1063" s="38"/>
    </row>
    <row r="1064" spans="1:66" s="197" customFormat="1" ht="14.25" customHeight="1">
      <c r="A1064" s="25">
        <v>13</v>
      </c>
      <c r="B1064" s="228" t="s">
        <v>1168</v>
      </c>
      <c r="C1064" s="15">
        <v>8</v>
      </c>
      <c r="D1064" s="53">
        <v>1</v>
      </c>
      <c r="E1064" s="54"/>
      <c r="F1064" s="17">
        <v>1</v>
      </c>
      <c r="G1064" s="18">
        <v>1825</v>
      </c>
      <c r="H1064" s="18" t="s">
        <v>1169</v>
      </c>
      <c r="I1064" s="16">
        <v>1</v>
      </c>
      <c r="J1064" s="16"/>
      <c r="K1064" s="16"/>
      <c r="L1064" s="16"/>
      <c r="M1064" s="16"/>
      <c r="N1064" s="16"/>
      <c r="O1064" s="18"/>
      <c r="P1064" s="18" t="s">
        <v>135</v>
      </c>
      <c r="S1064" s="38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38"/>
      <c r="AF1064" s="38"/>
      <c r="AG1064" s="38"/>
      <c r="AH1064" s="38"/>
      <c r="AI1064" s="38"/>
      <c r="AJ1064" s="38"/>
      <c r="AK1064" s="38"/>
      <c r="AL1064" s="38"/>
      <c r="AM1064" s="38"/>
      <c r="AN1064" s="38"/>
      <c r="AO1064" s="38"/>
      <c r="AP1064" s="38"/>
      <c r="AQ1064" s="38"/>
      <c r="AR1064" s="38"/>
      <c r="AS1064" s="38"/>
      <c r="AT1064" s="38"/>
      <c r="AU1064" s="38"/>
      <c r="AV1064" s="38"/>
      <c r="AW1064" s="38"/>
      <c r="AX1064" s="38"/>
      <c r="AY1064" s="38"/>
      <c r="AZ1064" s="38"/>
      <c r="BA1064" s="38"/>
      <c r="BB1064" s="38"/>
      <c r="BC1064" s="38"/>
      <c r="BD1064" s="38"/>
      <c r="BE1064" s="38"/>
      <c r="BF1064" s="38"/>
      <c r="BG1064" s="38"/>
      <c r="BH1064" s="38"/>
      <c r="BI1064" s="38"/>
      <c r="BJ1064" s="38"/>
      <c r="BK1064" s="38"/>
      <c r="BL1064" s="38"/>
      <c r="BM1064" s="38"/>
      <c r="BN1064" s="38"/>
    </row>
    <row r="1065" spans="1:66" s="197" customFormat="1" ht="14.25" customHeight="1">
      <c r="A1065" s="25">
        <v>14</v>
      </c>
      <c r="B1065" s="14" t="s">
        <v>1104</v>
      </c>
      <c r="C1065" s="15">
        <v>5</v>
      </c>
      <c r="D1065" s="16">
        <v>1</v>
      </c>
      <c r="E1065" s="17"/>
      <c r="F1065" s="17">
        <v>0.5</v>
      </c>
      <c r="G1065" s="18">
        <v>1514</v>
      </c>
      <c r="H1065" s="18" t="s">
        <v>1164</v>
      </c>
      <c r="I1065" s="16">
        <v>0.5</v>
      </c>
      <c r="J1065" s="16"/>
      <c r="K1065" s="16"/>
      <c r="L1065" s="16"/>
      <c r="M1065" s="16" t="s">
        <v>117</v>
      </c>
      <c r="N1065" s="16"/>
      <c r="O1065" s="18"/>
      <c r="P1065" s="18" t="s">
        <v>135</v>
      </c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38"/>
      <c r="AF1065" s="38"/>
      <c r="AG1065" s="38"/>
      <c r="AH1065" s="38"/>
      <c r="AI1065" s="38"/>
      <c r="AJ1065" s="38"/>
      <c r="AK1065" s="38"/>
      <c r="AL1065" s="38"/>
      <c r="AM1065" s="38"/>
      <c r="AN1065" s="38"/>
      <c r="AO1065" s="38"/>
      <c r="AP1065" s="38"/>
      <c r="AQ1065" s="38"/>
      <c r="AR1065" s="38"/>
      <c r="AS1065" s="38"/>
      <c r="AT1065" s="38"/>
      <c r="AU1065" s="38"/>
      <c r="AV1065" s="38"/>
      <c r="AW1065" s="38"/>
      <c r="AX1065" s="38"/>
      <c r="AY1065" s="38"/>
      <c r="AZ1065" s="38"/>
      <c r="BA1065" s="38"/>
      <c r="BB1065" s="38"/>
      <c r="BC1065" s="38"/>
      <c r="BD1065" s="38"/>
      <c r="BE1065" s="38"/>
      <c r="BF1065" s="38"/>
      <c r="BG1065" s="38"/>
      <c r="BH1065" s="38"/>
      <c r="BI1065" s="38"/>
      <c r="BJ1065" s="38"/>
      <c r="BK1065" s="38"/>
      <c r="BL1065" s="38"/>
      <c r="BM1065" s="38"/>
      <c r="BN1065" s="38"/>
    </row>
    <row r="1066" spans="1:66" s="197" customFormat="1" ht="14.25" customHeight="1">
      <c r="A1066" s="25"/>
      <c r="B1066" s="14"/>
      <c r="C1066" s="15"/>
      <c r="D1066" s="16"/>
      <c r="E1066" s="17"/>
      <c r="F1066" s="17">
        <v>0.5</v>
      </c>
      <c r="G1066" s="18"/>
      <c r="H1066" s="18" t="s">
        <v>1166</v>
      </c>
      <c r="I1066" s="16">
        <v>0.5</v>
      </c>
      <c r="J1066" s="16"/>
      <c r="K1066" s="16"/>
      <c r="L1066" s="16"/>
      <c r="M1066" s="16" t="s">
        <v>117</v>
      </c>
      <c r="N1066" s="16"/>
      <c r="O1066" s="18"/>
      <c r="P1066" s="18"/>
      <c r="S1066" s="38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  <c r="AE1066" s="38"/>
      <c r="AF1066" s="38"/>
      <c r="AG1066" s="38"/>
      <c r="AH1066" s="38"/>
      <c r="AI1066" s="38"/>
      <c r="AJ1066" s="38"/>
      <c r="AK1066" s="38"/>
      <c r="AL1066" s="38"/>
      <c r="AM1066" s="38"/>
      <c r="AN1066" s="38"/>
      <c r="AO1066" s="38"/>
      <c r="AP1066" s="38"/>
      <c r="AQ1066" s="38"/>
      <c r="AR1066" s="38"/>
      <c r="AS1066" s="38"/>
      <c r="AT1066" s="38"/>
      <c r="AU1066" s="38"/>
      <c r="AV1066" s="38"/>
      <c r="AW1066" s="38"/>
      <c r="AX1066" s="38"/>
      <c r="AY1066" s="38"/>
      <c r="AZ1066" s="38"/>
      <c r="BA1066" s="38"/>
      <c r="BB1066" s="38"/>
      <c r="BC1066" s="38"/>
      <c r="BD1066" s="38"/>
      <c r="BE1066" s="38"/>
      <c r="BF1066" s="38"/>
      <c r="BG1066" s="38"/>
      <c r="BH1066" s="38"/>
      <c r="BI1066" s="38"/>
      <c r="BJ1066" s="38"/>
      <c r="BK1066" s="38"/>
      <c r="BL1066" s="38"/>
      <c r="BM1066" s="38"/>
      <c r="BN1066" s="38"/>
    </row>
    <row r="1067" spans="1:66" s="197" customFormat="1" ht="14.25" customHeight="1">
      <c r="A1067" s="25">
        <v>15</v>
      </c>
      <c r="B1067" s="228" t="s">
        <v>1170</v>
      </c>
      <c r="C1067" s="15">
        <v>2</v>
      </c>
      <c r="D1067" s="88">
        <v>1</v>
      </c>
      <c r="E1067" s="89"/>
      <c r="F1067" s="17">
        <v>1</v>
      </c>
      <c r="G1067" s="18">
        <v>1383</v>
      </c>
      <c r="H1067" s="18"/>
      <c r="I1067" s="16"/>
      <c r="J1067" s="16"/>
      <c r="K1067" s="16">
        <v>1</v>
      </c>
      <c r="L1067" s="16"/>
      <c r="M1067" s="16"/>
      <c r="N1067" s="16"/>
      <c r="O1067" s="18"/>
      <c r="P1067" s="18" t="s">
        <v>135</v>
      </c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F1067" s="38"/>
      <c r="AG1067" s="38"/>
      <c r="AH1067" s="38"/>
      <c r="AI1067" s="38"/>
      <c r="AJ1067" s="38"/>
      <c r="AK1067" s="38"/>
      <c r="AL1067" s="38"/>
      <c r="AM1067" s="38"/>
      <c r="AN1067" s="38"/>
      <c r="AO1067" s="38"/>
      <c r="AP1067" s="38"/>
      <c r="AQ1067" s="38"/>
      <c r="AR1067" s="38"/>
      <c r="AS1067" s="38"/>
      <c r="AT1067" s="38"/>
      <c r="AU1067" s="38"/>
      <c r="AV1067" s="38"/>
      <c r="AW1067" s="38"/>
      <c r="AX1067" s="38"/>
      <c r="AY1067" s="38"/>
      <c r="AZ1067" s="38"/>
      <c r="BA1067" s="38"/>
      <c r="BB1067" s="38"/>
      <c r="BC1067" s="38"/>
      <c r="BD1067" s="38"/>
      <c r="BE1067" s="38"/>
      <c r="BF1067" s="38"/>
      <c r="BG1067" s="38"/>
      <c r="BH1067" s="38"/>
      <c r="BI1067" s="38"/>
      <c r="BJ1067" s="38"/>
      <c r="BK1067" s="38"/>
      <c r="BL1067" s="38"/>
      <c r="BM1067" s="38"/>
      <c r="BN1067" s="38"/>
    </row>
    <row r="1068" spans="1:16" ht="14.25" customHeight="1">
      <c r="A1068" s="273" t="s">
        <v>147</v>
      </c>
      <c r="B1068" s="273"/>
      <c r="C1068" s="20"/>
      <c r="D1068" s="43">
        <f>SUM(D1043:D1067)</f>
        <v>20</v>
      </c>
      <c r="E1068" s="43"/>
      <c r="F1068" s="43"/>
      <c r="G1068" s="90"/>
      <c r="H1068" s="90"/>
      <c r="I1068" s="91"/>
      <c r="J1068" s="91"/>
      <c r="K1068" s="91"/>
      <c r="L1068" s="91"/>
      <c r="M1068" s="91"/>
      <c r="N1068" s="91"/>
      <c r="O1068" s="90"/>
      <c r="P1068" s="90"/>
    </row>
    <row r="1069" spans="1:16" ht="14.25" customHeight="1">
      <c r="A1069" s="277" t="s">
        <v>122</v>
      </c>
      <c r="B1069" s="277"/>
      <c r="C1069" s="20"/>
      <c r="D1069" s="92">
        <f>D1044+D1045+D1046+D1047+D1048+D1049+D1051+D1054+D1058+D1059+D1060+D1062+D1064+D1065+D1067</f>
        <v>20</v>
      </c>
      <c r="E1069" s="93"/>
      <c r="F1069" s="93"/>
      <c r="G1069" s="90"/>
      <c r="H1069" s="90"/>
      <c r="I1069" s="91"/>
      <c r="J1069" s="91"/>
      <c r="K1069" s="91"/>
      <c r="L1069" s="91"/>
      <c r="M1069" s="91"/>
      <c r="N1069" s="91"/>
      <c r="O1069" s="90"/>
      <c r="P1069" s="90"/>
    </row>
    <row r="1070" spans="1:16" s="188" customFormat="1" ht="66.75" customHeight="1">
      <c r="A1070" s="97"/>
      <c r="B1070" s="212" t="s">
        <v>1171</v>
      </c>
      <c r="C1070" s="232"/>
      <c r="D1070" s="233">
        <f>SUM(E1070:F1070)</f>
        <v>136</v>
      </c>
      <c r="E1070" s="233">
        <f>SUM(E1071:E1224)</f>
        <v>136</v>
      </c>
      <c r="F1070" s="233">
        <f>SUM(F1071:F1224)</f>
        <v>0</v>
      </c>
      <c r="G1070" s="232"/>
      <c r="H1070" s="232"/>
      <c r="I1070" s="234"/>
      <c r="J1070" s="234"/>
      <c r="K1070" s="234"/>
      <c r="L1070" s="234"/>
      <c r="M1070" s="234"/>
      <c r="N1070" s="234"/>
      <c r="O1070" s="232"/>
      <c r="P1070" s="232"/>
    </row>
    <row r="1071" spans="2:16" ht="14.25" customHeight="1">
      <c r="B1071" s="49" t="s">
        <v>1172</v>
      </c>
      <c r="C1071" s="125"/>
      <c r="D1071" s="172"/>
      <c r="E1071" s="139"/>
      <c r="F1071" s="139"/>
      <c r="G1071" s="191"/>
      <c r="H1071" s="191"/>
      <c r="I1071" s="172"/>
      <c r="J1071" s="172"/>
      <c r="K1071" s="172"/>
      <c r="L1071" s="172"/>
      <c r="M1071" s="172"/>
      <c r="N1071" s="172"/>
      <c r="O1071" s="191"/>
      <c r="P1071" s="191"/>
    </row>
    <row r="1072" spans="1:16" ht="14.25" customHeight="1">
      <c r="A1072" s="21">
        <v>1</v>
      </c>
      <c r="B1072" s="7" t="s">
        <v>1173</v>
      </c>
      <c r="C1072" s="8"/>
      <c r="D1072" s="94">
        <v>1</v>
      </c>
      <c r="E1072" s="95">
        <v>1</v>
      </c>
      <c r="F1072" s="96"/>
      <c r="G1072" s="63">
        <v>4073</v>
      </c>
      <c r="H1072" s="170" t="s">
        <v>481</v>
      </c>
      <c r="I1072" s="58">
        <v>1</v>
      </c>
      <c r="J1072" s="58"/>
      <c r="K1072" s="58"/>
      <c r="L1072" s="58"/>
      <c r="M1072" s="58" t="s">
        <v>108</v>
      </c>
      <c r="N1072" s="58"/>
      <c r="O1072" s="63"/>
      <c r="P1072" s="63"/>
    </row>
    <row r="1073" spans="1:17" ht="39" customHeight="1">
      <c r="A1073" s="21">
        <v>2</v>
      </c>
      <c r="B1073" s="7" t="s">
        <v>1500</v>
      </c>
      <c r="C1073" s="8"/>
      <c r="D1073" s="94">
        <v>1</v>
      </c>
      <c r="E1073" s="95">
        <v>1</v>
      </c>
      <c r="F1073" s="96"/>
      <c r="G1073" s="63">
        <v>3783</v>
      </c>
      <c r="H1073" s="63"/>
      <c r="I1073" s="58"/>
      <c r="J1073" s="58">
        <v>1</v>
      </c>
      <c r="K1073" s="58"/>
      <c r="L1073" s="58"/>
      <c r="M1073" s="58"/>
      <c r="N1073" s="58"/>
      <c r="O1073" s="63"/>
      <c r="P1073" s="63"/>
      <c r="Q1073" s="38" t="s">
        <v>1174</v>
      </c>
    </row>
    <row r="1074" spans="1:17" ht="42.75" customHeight="1">
      <c r="A1074" s="21">
        <v>3</v>
      </c>
      <c r="B1074" s="7" t="s">
        <v>1501</v>
      </c>
      <c r="C1074" s="8"/>
      <c r="D1074" s="94">
        <v>1</v>
      </c>
      <c r="E1074" s="95">
        <v>1</v>
      </c>
      <c r="F1074" s="96"/>
      <c r="G1074" s="63">
        <v>3783</v>
      </c>
      <c r="H1074" s="63"/>
      <c r="I1074" s="58"/>
      <c r="J1074" s="58">
        <v>1</v>
      </c>
      <c r="K1074" s="58"/>
      <c r="L1074" s="58"/>
      <c r="M1074" s="58"/>
      <c r="N1074" s="58"/>
      <c r="O1074" s="63"/>
      <c r="P1074" s="63"/>
      <c r="Q1074" s="38" t="s">
        <v>1175</v>
      </c>
    </row>
    <row r="1075" spans="2:16" ht="27" customHeight="1">
      <c r="B1075" s="97" t="s">
        <v>1176</v>
      </c>
      <c r="C1075" s="20"/>
      <c r="D1075" s="45"/>
      <c r="E1075" s="43"/>
      <c r="F1075" s="43"/>
      <c r="G1075" s="63"/>
      <c r="H1075" s="63"/>
      <c r="I1075" s="58"/>
      <c r="J1075" s="58"/>
      <c r="K1075" s="58"/>
      <c r="L1075" s="58"/>
      <c r="M1075" s="58"/>
      <c r="N1075" s="58"/>
      <c r="O1075" s="63"/>
      <c r="P1075" s="63"/>
    </row>
    <row r="1076" spans="1:16" ht="14.25" customHeight="1">
      <c r="A1076" s="21">
        <v>4</v>
      </c>
      <c r="B1076" s="7" t="s">
        <v>1177</v>
      </c>
      <c r="C1076" s="8"/>
      <c r="D1076" s="58">
        <v>1</v>
      </c>
      <c r="E1076" s="59">
        <v>1</v>
      </c>
      <c r="F1076" s="60"/>
      <c r="G1076" s="63">
        <v>2183</v>
      </c>
      <c r="H1076" s="63"/>
      <c r="I1076" s="58"/>
      <c r="J1076" s="58">
        <v>1</v>
      </c>
      <c r="K1076" s="58"/>
      <c r="L1076" s="58"/>
      <c r="M1076" s="58"/>
      <c r="N1076" s="58"/>
      <c r="O1076" s="63"/>
      <c r="P1076" s="63"/>
    </row>
    <row r="1077" spans="1:16" ht="27" customHeight="1">
      <c r="A1077" s="21">
        <v>5</v>
      </c>
      <c r="B1077" s="7" t="s">
        <v>1188</v>
      </c>
      <c r="C1077" s="8"/>
      <c r="D1077" s="94">
        <v>1</v>
      </c>
      <c r="E1077" s="95">
        <v>1</v>
      </c>
      <c r="F1077" s="96"/>
      <c r="G1077" s="63">
        <v>2183</v>
      </c>
      <c r="H1077" s="170" t="s">
        <v>317</v>
      </c>
      <c r="I1077" s="58">
        <v>1</v>
      </c>
      <c r="J1077" s="58"/>
      <c r="K1077" s="58"/>
      <c r="L1077" s="58"/>
      <c r="M1077" s="58"/>
      <c r="N1077" s="58"/>
      <c r="O1077" s="63"/>
      <c r="P1077" s="63"/>
    </row>
    <row r="1078" spans="1:9" ht="14.25" customHeight="1">
      <c r="A1078" s="21">
        <v>6</v>
      </c>
      <c r="B1078" s="7" t="s">
        <v>1189</v>
      </c>
      <c r="C1078" s="8"/>
      <c r="D1078" s="58">
        <v>1</v>
      </c>
      <c r="E1078" s="59">
        <v>1</v>
      </c>
      <c r="F1078" s="60"/>
      <c r="G1078" s="12">
        <v>1723</v>
      </c>
      <c r="H1078" s="12" t="s">
        <v>318</v>
      </c>
      <c r="I1078" s="9">
        <v>1</v>
      </c>
    </row>
    <row r="1079" spans="1:16" ht="14.25" customHeight="1">
      <c r="A1079" s="38"/>
      <c r="B1079" s="98" t="s">
        <v>1190</v>
      </c>
      <c r="C1079" s="8"/>
      <c r="D1079" s="58"/>
      <c r="E1079" s="60"/>
      <c r="F1079" s="60"/>
      <c r="G1079" s="63"/>
      <c r="H1079" s="63"/>
      <c r="I1079" s="58"/>
      <c r="J1079" s="58"/>
      <c r="K1079" s="58"/>
      <c r="L1079" s="58"/>
      <c r="M1079" s="58"/>
      <c r="N1079" s="58"/>
      <c r="O1079" s="63"/>
      <c r="P1079" s="63"/>
    </row>
    <row r="1080" spans="1:9" ht="14.25" customHeight="1">
      <c r="A1080" s="21">
        <v>7</v>
      </c>
      <c r="B1080" s="7" t="s">
        <v>1191</v>
      </c>
      <c r="C1080" s="8">
        <v>11</v>
      </c>
      <c r="D1080" s="58">
        <v>1</v>
      </c>
      <c r="E1080" s="59">
        <v>1</v>
      </c>
      <c r="F1080" s="60"/>
      <c r="G1080" s="12">
        <v>2193</v>
      </c>
      <c r="H1080" s="12" t="s">
        <v>1192</v>
      </c>
      <c r="I1080" s="9">
        <v>1</v>
      </c>
    </row>
    <row r="1081" spans="1:9" ht="14.25" customHeight="1">
      <c r="A1081" s="21">
        <v>8</v>
      </c>
      <c r="B1081" s="7" t="s">
        <v>1193</v>
      </c>
      <c r="C1081" s="8">
        <v>10</v>
      </c>
      <c r="D1081" s="58">
        <v>1</v>
      </c>
      <c r="E1081" s="59">
        <v>1</v>
      </c>
      <c r="F1081" s="60"/>
      <c r="G1081" s="12">
        <v>2026</v>
      </c>
      <c r="H1081" s="12" t="s">
        <v>1194</v>
      </c>
      <c r="I1081" s="9">
        <v>1</v>
      </c>
    </row>
    <row r="1082" spans="1:16" ht="27" customHeight="1">
      <c r="A1082" s="99"/>
      <c r="B1082" s="100" t="s">
        <v>1195</v>
      </c>
      <c r="C1082" s="8"/>
      <c r="D1082" s="58"/>
      <c r="E1082" s="60"/>
      <c r="F1082" s="60"/>
      <c r="G1082" s="63"/>
      <c r="H1082" s="63"/>
      <c r="I1082" s="58"/>
      <c r="J1082" s="58"/>
      <c r="K1082" s="58"/>
      <c r="L1082" s="58"/>
      <c r="M1082" s="58"/>
      <c r="N1082" s="58"/>
      <c r="O1082" s="63"/>
      <c r="P1082" s="63"/>
    </row>
    <row r="1083" spans="1:16" ht="14.25" customHeight="1">
      <c r="A1083" s="21">
        <v>9</v>
      </c>
      <c r="B1083" s="7" t="s">
        <v>1177</v>
      </c>
      <c r="C1083" s="8"/>
      <c r="D1083" s="58">
        <v>1</v>
      </c>
      <c r="E1083" s="59">
        <v>1</v>
      </c>
      <c r="F1083" s="60"/>
      <c r="G1083" s="63">
        <v>2183</v>
      </c>
      <c r="H1083" s="63"/>
      <c r="I1083" s="58"/>
      <c r="J1083" s="58">
        <v>1</v>
      </c>
      <c r="K1083" s="58"/>
      <c r="L1083" s="58"/>
      <c r="M1083" s="58"/>
      <c r="N1083" s="58"/>
      <c r="O1083" s="63"/>
      <c r="P1083" s="63"/>
    </row>
    <row r="1084" spans="1:9" ht="14.25" customHeight="1">
      <c r="A1084" s="21">
        <v>10</v>
      </c>
      <c r="B1084" s="7" t="s">
        <v>1189</v>
      </c>
      <c r="C1084" s="8"/>
      <c r="D1084" s="58">
        <v>1</v>
      </c>
      <c r="E1084" s="59">
        <v>1</v>
      </c>
      <c r="F1084" s="60"/>
      <c r="G1084" s="12">
        <v>1723</v>
      </c>
      <c r="H1084" s="12" t="s">
        <v>319</v>
      </c>
      <c r="I1084" s="9">
        <v>1</v>
      </c>
    </row>
    <row r="1085" spans="1:9" ht="14.25" customHeight="1">
      <c r="A1085" s="21">
        <v>11</v>
      </c>
      <c r="B1085" s="7" t="s">
        <v>1196</v>
      </c>
      <c r="C1085" s="8"/>
      <c r="D1085" s="58">
        <v>1</v>
      </c>
      <c r="E1085" s="59">
        <v>1</v>
      </c>
      <c r="F1085" s="60"/>
      <c r="G1085" s="12">
        <v>1723</v>
      </c>
      <c r="H1085" s="12" t="s">
        <v>320</v>
      </c>
      <c r="I1085" s="9">
        <v>1</v>
      </c>
    </row>
    <row r="1086" spans="1:9" ht="14.25" customHeight="1">
      <c r="A1086" s="21">
        <v>12</v>
      </c>
      <c r="B1086" s="7" t="s">
        <v>543</v>
      </c>
      <c r="C1086" s="8">
        <v>10</v>
      </c>
      <c r="D1086" s="58">
        <v>2</v>
      </c>
      <c r="E1086" s="59">
        <v>1</v>
      </c>
      <c r="F1086" s="60"/>
      <c r="G1086" s="12">
        <v>2026</v>
      </c>
      <c r="H1086" s="12" t="s">
        <v>1197</v>
      </c>
      <c r="I1086" s="9">
        <v>1</v>
      </c>
    </row>
    <row r="1087" spans="1:13" ht="14.25" customHeight="1">
      <c r="A1087" s="21"/>
      <c r="B1087" s="7"/>
      <c r="C1087" s="8"/>
      <c r="D1087" s="58"/>
      <c r="E1087" s="59">
        <v>1</v>
      </c>
      <c r="F1087" s="60"/>
      <c r="H1087" s="12" t="s">
        <v>1198</v>
      </c>
      <c r="I1087" s="9">
        <v>0.5</v>
      </c>
      <c r="M1087" s="9" t="s">
        <v>167</v>
      </c>
    </row>
    <row r="1088" spans="1:10" ht="14.25" customHeight="1">
      <c r="A1088" s="21"/>
      <c r="B1088" s="7"/>
      <c r="C1088" s="8"/>
      <c r="D1088" s="58"/>
      <c r="E1088" s="59"/>
      <c r="F1088" s="60"/>
      <c r="J1088" s="9">
        <v>0.5</v>
      </c>
    </row>
    <row r="1089" spans="1:16" ht="14.25" customHeight="1">
      <c r="A1089" s="99"/>
      <c r="B1089" s="97" t="s">
        <v>1199</v>
      </c>
      <c r="C1089" s="20"/>
      <c r="D1089" s="45"/>
      <c r="E1089" s="43"/>
      <c r="F1089" s="43"/>
      <c r="G1089" s="63"/>
      <c r="H1089" s="63"/>
      <c r="I1089" s="58"/>
      <c r="J1089" s="58"/>
      <c r="K1089" s="58"/>
      <c r="L1089" s="58"/>
      <c r="M1089" s="58"/>
      <c r="N1089" s="58"/>
      <c r="O1089" s="63"/>
      <c r="P1089" s="63"/>
    </row>
    <row r="1090" spans="1:16" ht="14.25" customHeight="1">
      <c r="A1090" s="21">
        <v>13</v>
      </c>
      <c r="B1090" s="7" t="s">
        <v>1177</v>
      </c>
      <c r="C1090" s="8"/>
      <c r="D1090" s="58">
        <v>1</v>
      </c>
      <c r="E1090" s="59">
        <v>1</v>
      </c>
      <c r="F1090" s="60"/>
      <c r="G1090" s="63">
        <v>2183</v>
      </c>
      <c r="H1090" s="170" t="s">
        <v>321</v>
      </c>
      <c r="I1090" s="58"/>
      <c r="J1090" s="58">
        <v>1</v>
      </c>
      <c r="K1090" s="58"/>
      <c r="L1090" s="184" t="s">
        <v>113</v>
      </c>
      <c r="M1090" s="58"/>
      <c r="N1090" s="58" t="s">
        <v>252</v>
      </c>
      <c r="O1090" s="262">
        <v>42556</v>
      </c>
      <c r="P1090" s="63"/>
    </row>
    <row r="1091" spans="1:9" ht="14.25" customHeight="1">
      <c r="A1091" s="21">
        <v>14</v>
      </c>
      <c r="B1091" s="7" t="s">
        <v>1189</v>
      </c>
      <c r="C1091" s="8"/>
      <c r="D1091" s="58">
        <v>1</v>
      </c>
      <c r="E1091" s="59">
        <v>1</v>
      </c>
      <c r="F1091" s="60"/>
      <c r="G1091" s="12">
        <v>1723</v>
      </c>
      <c r="H1091" s="12" t="s">
        <v>322</v>
      </c>
      <c r="I1091" s="9">
        <v>1</v>
      </c>
    </row>
    <row r="1092" spans="1:9" ht="14.25" customHeight="1">
      <c r="A1092" s="101">
        <v>15</v>
      </c>
      <c r="B1092" s="7" t="s">
        <v>543</v>
      </c>
      <c r="C1092" s="8">
        <v>10</v>
      </c>
      <c r="D1092" s="58">
        <v>1</v>
      </c>
      <c r="E1092" s="59">
        <v>1</v>
      </c>
      <c r="F1092" s="60"/>
      <c r="G1092" s="12">
        <v>2026</v>
      </c>
      <c r="H1092" s="12" t="s">
        <v>323</v>
      </c>
      <c r="I1092" s="9">
        <v>1</v>
      </c>
    </row>
    <row r="1093" spans="1:16" ht="15" customHeight="1">
      <c r="A1093" s="99"/>
      <c r="B1093" s="102" t="s">
        <v>1200</v>
      </c>
      <c r="C1093" s="20"/>
      <c r="D1093" s="45"/>
      <c r="E1093" s="43"/>
      <c r="F1093" s="43"/>
      <c r="G1093" s="63"/>
      <c r="H1093" s="63"/>
      <c r="I1093" s="58"/>
      <c r="J1093" s="58"/>
      <c r="K1093" s="58"/>
      <c r="L1093" s="58"/>
      <c r="M1093" s="58"/>
      <c r="N1093" s="58"/>
      <c r="O1093" s="63"/>
      <c r="P1093" s="63"/>
    </row>
    <row r="1094" spans="1:16" ht="14.25" customHeight="1">
      <c r="A1094" s="21">
        <v>16</v>
      </c>
      <c r="B1094" s="7" t="s">
        <v>1177</v>
      </c>
      <c r="C1094" s="8"/>
      <c r="D1094" s="58">
        <v>1</v>
      </c>
      <c r="E1094" s="59">
        <v>1</v>
      </c>
      <c r="F1094" s="60"/>
      <c r="G1094" s="63">
        <v>2183</v>
      </c>
      <c r="H1094" s="63"/>
      <c r="I1094" s="58"/>
      <c r="J1094" s="58">
        <v>1</v>
      </c>
      <c r="K1094" s="58"/>
      <c r="L1094" s="58"/>
      <c r="M1094" s="58"/>
      <c r="N1094" s="58"/>
      <c r="O1094" s="63"/>
      <c r="P1094" s="63"/>
    </row>
    <row r="1095" spans="1:16" ht="26.25" customHeight="1">
      <c r="A1095" s="21">
        <v>17</v>
      </c>
      <c r="B1095" s="7" t="s">
        <v>1188</v>
      </c>
      <c r="C1095" s="8"/>
      <c r="D1095" s="58">
        <v>2</v>
      </c>
      <c r="E1095" s="59">
        <v>1</v>
      </c>
      <c r="F1095" s="60"/>
      <c r="G1095" s="63">
        <v>2183</v>
      </c>
      <c r="H1095" s="170" t="s">
        <v>324</v>
      </c>
      <c r="I1095" s="58">
        <v>1</v>
      </c>
      <c r="J1095" s="58"/>
      <c r="K1095" s="58"/>
      <c r="L1095" s="58"/>
      <c r="M1095" s="58"/>
      <c r="N1095" s="58"/>
      <c r="O1095" s="63"/>
      <c r="P1095" s="63"/>
    </row>
    <row r="1096" spans="1:16" ht="26.25" customHeight="1">
      <c r="A1096" s="21"/>
      <c r="B1096" s="7"/>
      <c r="C1096" s="8"/>
      <c r="D1096" s="58"/>
      <c r="E1096" s="59">
        <v>1</v>
      </c>
      <c r="F1096" s="60"/>
      <c r="G1096" s="63"/>
      <c r="H1096" s="170" t="s">
        <v>325</v>
      </c>
      <c r="I1096" s="58">
        <v>1</v>
      </c>
      <c r="J1096" s="58"/>
      <c r="K1096" s="58"/>
      <c r="L1096" s="58"/>
      <c r="M1096" s="58"/>
      <c r="N1096" s="58"/>
      <c r="O1096" s="63"/>
      <c r="P1096" s="63"/>
    </row>
    <row r="1097" spans="1:9" ht="14.25" customHeight="1">
      <c r="A1097" s="21">
        <v>18</v>
      </c>
      <c r="B1097" s="7" t="s">
        <v>1189</v>
      </c>
      <c r="C1097" s="8"/>
      <c r="D1097" s="58">
        <v>2</v>
      </c>
      <c r="E1097" s="59">
        <v>1</v>
      </c>
      <c r="F1097" s="60"/>
      <c r="G1097" s="12">
        <v>1723</v>
      </c>
      <c r="H1097" s="12" t="s">
        <v>326</v>
      </c>
      <c r="I1097" s="9">
        <v>1</v>
      </c>
    </row>
    <row r="1098" spans="1:9" ht="14.25" customHeight="1">
      <c r="A1098" s="21"/>
      <c r="B1098" s="7"/>
      <c r="C1098" s="8"/>
      <c r="D1098" s="58"/>
      <c r="E1098" s="59">
        <v>1</v>
      </c>
      <c r="F1098" s="60"/>
      <c r="H1098" s="12" t="s">
        <v>327</v>
      </c>
      <c r="I1098" s="9">
        <v>1</v>
      </c>
    </row>
    <row r="1099" spans="1:9" ht="14.25" customHeight="1">
      <c r="A1099" s="21">
        <v>19</v>
      </c>
      <c r="B1099" s="7" t="s">
        <v>1189</v>
      </c>
      <c r="C1099" s="8"/>
      <c r="D1099" s="58">
        <v>2</v>
      </c>
      <c r="E1099" s="59">
        <v>1</v>
      </c>
      <c r="F1099" s="60"/>
      <c r="G1099" s="12">
        <v>1723</v>
      </c>
      <c r="H1099" s="12" t="s">
        <v>328</v>
      </c>
      <c r="I1099" s="9">
        <v>1</v>
      </c>
    </row>
    <row r="1100" spans="1:9" ht="14.25" customHeight="1">
      <c r="A1100" s="21"/>
      <c r="B1100" s="7"/>
      <c r="C1100" s="8"/>
      <c r="D1100" s="58"/>
      <c r="E1100" s="59">
        <v>1</v>
      </c>
      <c r="F1100" s="60"/>
      <c r="H1100" s="12" t="s">
        <v>329</v>
      </c>
      <c r="I1100" s="9">
        <v>1</v>
      </c>
    </row>
    <row r="1101" spans="1:9" ht="14.25" customHeight="1">
      <c r="A1101" s="21">
        <v>20</v>
      </c>
      <c r="B1101" s="7" t="s">
        <v>1196</v>
      </c>
      <c r="C1101" s="8"/>
      <c r="D1101" s="58">
        <v>4</v>
      </c>
      <c r="E1101" s="59">
        <v>1</v>
      </c>
      <c r="F1101" s="60"/>
      <c r="G1101" s="12">
        <v>1723</v>
      </c>
      <c r="H1101" s="12" t="s">
        <v>330</v>
      </c>
      <c r="I1101" s="9">
        <v>1</v>
      </c>
    </row>
    <row r="1102" spans="1:10" ht="14.25" customHeight="1">
      <c r="A1102" s="21"/>
      <c r="B1102" s="7"/>
      <c r="C1102" s="8"/>
      <c r="D1102" s="58"/>
      <c r="E1102" s="59">
        <v>1</v>
      </c>
      <c r="F1102" s="60"/>
      <c r="J1102" s="9">
        <v>1</v>
      </c>
    </row>
    <row r="1103" spans="1:10" ht="14.25" customHeight="1">
      <c r="A1103" s="21"/>
      <c r="B1103" s="7"/>
      <c r="C1103" s="8"/>
      <c r="D1103" s="58"/>
      <c r="E1103" s="59">
        <v>1</v>
      </c>
      <c r="F1103" s="60"/>
      <c r="J1103" s="9">
        <v>1</v>
      </c>
    </row>
    <row r="1104" spans="1:10" ht="14.25" customHeight="1">
      <c r="A1104" s="21"/>
      <c r="B1104" s="7"/>
      <c r="C1104" s="8"/>
      <c r="D1104" s="58"/>
      <c r="E1104" s="59">
        <v>1</v>
      </c>
      <c r="F1104" s="60"/>
      <c r="J1104" s="9">
        <v>1</v>
      </c>
    </row>
    <row r="1105" spans="2:16" ht="14.25" customHeight="1">
      <c r="B1105" s="97" t="s">
        <v>1201</v>
      </c>
      <c r="C1105" s="8"/>
      <c r="D1105" s="58"/>
      <c r="E1105" s="60"/>
      <c r="F1105" s="60"/>
      <c r="G1105" s="63"/>
      <c r="H1105" s="63"/>
      <c r="I1105" s="58"/>
      <c r="J1105" s="58"/>
      <c r="K1105" s="58"/>
      <c r="L1105" s="58"/>
      <c r="M1105" s="58"/>
      <c r="N1105" s="58"/>
      <c r="O1105" s="63"/>
      <c r="P1105" s="63"/>
    </row>
    <row r="1106" spans="1:16" ht="14.25" customHeight="1">
      <c r="A1106" s="21">
        <v>21</v>
      </c>
      <c r="B1106" s="7" t="s">
        <v>1202</v>
      </c>
      <c r="C1106" s="8"/>
      <c r="D1106" s="58">
        <v>1</v>
      </c>
      <c r="E1106" s="59">
        <v>1</v>
      </c>
      <c r="F1106" s="60"/>
      <c r="G1106" s="63">
        <v>2183</v>
      </c>
      <c r="H1106" s="63"/>
      <c r="I1106" s="58"/>
      <c r="J1106" s="58">
        <v>1</v>
      </c>
      <c r="K1106" s="58"/>
      <c r="L1106" s="58"/>
      <c r="M1106" s="58"/>
      <c r="N1106" s="58"/>
      <c r="O1106" s="63"/>
      <c r="P1106" s="63"/>
    </row>
    <row r="1107" spans="1:16" ht="14.25" customHeight="1">
      <c r="A1107" s="21">
        <v>22</v>
      </c>
      <c r="B1107" s="7" t="s">
        <v>1202</v>
      </c>
      <c r="C1107" s="8"/>
      <c r="D1107" s="58">
        <v>1</v>
      </c>
      <c r="E1107" s="59">
        <v>1</v>
      </c>
      <c r="F1107" s="60"/>
      <c r="G1107" s="63">
        <v>2183</v>
      </c>
      <c r="H1107" s="63"/>
      <c r="I1107" s="58"/>
      <c r="J1107" s="58">
        <v>1</v>
      </c>
      <c r="K1107" s="58"/>
      <c r="L1107" s="58"/>
      <c r="M1107" s="58"/>
      <c r="N1107" s="58"/>
      <c r="O1107" s="63"/>
      <c r="P1107" s="63"/>
    </row>
    <row r="1108" spans="1:17" ht="14.25" customHeight="1">
      <c r="A1108" s="21">
        <v>23</v>
      </c>
      <c r="B1108" s="7" t="s">
        <v>1203</v>
      </c>
      <c r="C1108" s="8"/>
      <c r="D1108" s="58">
        <v>1</v>
      </c>
      <c r="E1108" s="59">
        <v>1</v>
      </c>
      <c r="F1108" s="60"/>
      <c r="G1108" s="63">
        <v>2183</v>
      </c>
      <c r="H1108" s="63"/>
      <c r="I1108" s="58"/>
      <c r="J1108" s="58">
        <v>1</v>
      </c>
      <c r="K1108" s="58"/>
      <c r="L1108" s="58"/>
      <c r="M1108" s="58"/>
      <c r="N1108" s="58"/>
      <c r="O1108" s="63"/>
      <c r="P1108" s="63"/>
      <c r="Q1108" s="38" t="s">
        <v>1204</v>
      </c>
    </row>
    <row r="1109" spans="1:16" ht="14.25" customHeight="1">
      <c r="A1109" s="21">
        <v>24</v>
      </c>
      <c r="B1109" s="7" t="s">
        <v>1202</v>
      </c>
      <c r="C1109" s="8"/>
      <c r="D1109" s="58">
        <v>1</v>
      </c>
      <c r="E1109" s="59">
        <v>1</v>
      </c>
      <c r="F1109" s="60"/>
      <c r="G1109" s="63">
        <v>2183</v>
      </c>
      <c r="H1109" s="63"/>
      <c r="I1109" s="58"/>
      <c r="J1109" s="58">
        <v>1</v>
      </c>
      <c r="K1109" s="58"/>
      <c r="L1109" s="58"/>
      <c r="M1109" s="58"/>
      <c r="N1109" s="58"/>
      <c r="O1109" s="63"/>
      <c r="P1109" s="63"/>
    </row>
    <row r="1110" spans="1:10" ht="14.25" customHeight="1">
      <c r="A1110" s="21">
        <v>25</v>
      </c>
      <c r="B1110" s="7" t="s">
        <v>1205</v>
      </c>
      <c r="C1110" s="8"/>
      <c r="D1110" s="58">
        <v>4</v>
      </c>
      <c r="E1110" s="59">
        <v>1</v>
      </c>
      <c r="F1110" s="60"/>
      <c r="G1110" s="12">
        <v>1723</v>
      </c>
      <c r="J1110" s="9">
        <v>1</v>
      </c>
    </row>
    <row r="1111" spans="1:10" ht="14.25" customHeight="1">
      <c r="A1111" s="21"/>
      <c r="B1111" s="7"/>
      <c r="C1111" s="8"/>
      <c r="D1111" s="58"/>
      <c r="E1111" s="59">
        <v>1</v>
      </c>
      <c r="F1111" s="60"/>
      <c r="J1111" s="9">
        <v>1</v>
      </c>
    </row>
    <row r="1112" spans="1:10" ht="14.25" customHeight="1">
      <c r="A1112" s="21"/>
      <c r="B1112" s="7"/>
      <c r="C1112" s="8"/>
      <c r="D1112" s="58"/>
      <c r="E1112" s="59">
        <v>1</v>
      </c>
      <c r="F1112" s="60"/>
      <c r="J1112" s="9">
        <v>1</v>
      </c>
    </row>
    <row r="1113" spans="1:10" ht="14.25" customHeight="1">
      <c r="A1113" s="21"/>
      <c r="B1113" s="7"/>
      <c r="C1113" s="8"/>
      <c r="D1113" s="58"/>
      <c r="E1113" s="59">
        <v>1</v>
      </c>
      <c r="F1113" s="60"/>
      <c r="J1113" s="9">
        <v>1</v>
      </c>
    </row>
    <row r="1114" spans="1:9" ht="27" customHeight="1">
      <c r="A1114" s="21">
        <v>26</v>
      </c>
      <c r="B1114" s="7" t="s">
        <v>1206</v>
      </c>
      <c r="C1114" s="8"/>
      <c r="D1114" s="58">
        <v>11</v>
      </c>
      <c r="E1114" s="59">
        <v>1</v>
      </c>
      <c r="F1114" s="60"/>
      <c r="G1114" s="12">
        <v>1723</v>
      </c>
      <c r="H1114" s="12" t="s">
        <v>331</v>
      </c>
      <c r="I1114" s="9">
        <v>1</v>
      </c>
    </row>
    <row r="1115" spans="1:9" ht="13.5" customHeight="1">
      <c r="A1115" s="21"/>
      <c r="B1115" s="7"/>
      <c r="C1115" s="8"/>
      <c r="D1115" s="58"/>
      <c r="E1115" s="59">
        <v>1</v>
      </c>
      <c r="F1115" s="60"/>
      <c r="H1115" s="12" t="s">
        <v>332</v>
      </c>
      <c r="I1115" s="9">
        <v>1</v>
      </c>
    </row>
    <row r="1116" spans="1:9" ht="13.5" customHeight="1">
      <c r="A1116" s="21"/>
      <c r="B1116" s="7"/>
      <c r="C1116" s="8"/>
      <c r="D1116" s="58"/>
      <c r="E1116" s="59">
        <v>1</v>
      </c>
      <c r="F1116" s="60"/>
      <c r="H1116" s="12" t="s">
        <v>333</v>
      </c>
      <c r="I1116" s="9">
        <v>1</v>
      </c>
    </row>
    <row r="1117" spans="1:9" ht="13.5" customHeight="1">
      <c r="A1117" s="21"/>
      <c r="B1117" s="7"/>
      <c r="C1117" s="8"/>
      <c r="D1117" s="58"/>
      <c r="E1117" s="59">
        <v>1</v>
      </c>
      <c r="F1117" s="60"/>
      <c r="H1117" s="12" t="s">
        <v>334</v>
      </c>
      <c r="I1117" s="9">
        <v>1</v>
      </c>
    </row>
    <row r="1118" spans="1:10" ht="13.5" customHeight="1">
      <c r="A1118" s="21"/>
      <c r="B1118" s="7"/>
      <c r="C1118" s="8"/>
      <c r="D1118" s="58"/>
      <c r="E1118" s="59">
        <v>1</v>
      </c>
      <c r="F1118" s="60"/>
      <c r="J1118" s="9">
        <v>1</v>
      </c>
    </row>
    <row r="1119" spans="1:10" ht="13.5" customHeight="1">
      <c r="A1119" s="21"/>
      <c r="B1119" s="7"/>
      <c r="C1119" s="8"/>
      <c r="D1119" s="58"/>
      <c r="E1119" s="59">
        <v>1</v>
      </c>
      <c r="F1119" s="60"/>
      <c r="J1119" s="9">
        <v>1</v>
      </c>
    </row>
    <row r="1120" spans="1:10" ht="13.5" customHeight="1">
      <c r="A1120" s="21"/>
      <c r="B1120" s="7"/>
      <c r="C1120" s="8"/>
      <c r="D1120" s="58"/>
      <c r="E1120" s="59">
        <v>1</v>
      </c>
      <c r="F1120" s="60"/>
      <c r="J1120" s="9">
        <v>1</v>
      </c>
    </row>
    <row r="1121" spans="1:10" ht="14.25" customHeight="1">
      <c r="A1121" s="21"/>
      <c r="B1121" s="7"/>
      <c r="C1121" s="8"/>
      <c r="D1121" s="58"/>
      <c r="E1121" s="59">
        <v>1</v>
      </c>
      <c r="F1121" s="60"/>
      <c r="J1121" s="9">
        <v>1</v>
      </c>
    </row>
    <row r="1122" spans="1:10" ht="14.25" customHeight="1">
      <c r="A1122" s="21"/>
      <c r="B1122" s="7"/>
      <c r="C1122" s="8"/>
      <c r="D1122" s="58"/>
      <c r="E1122" s="59">
        <v>1</v>
      </c>
      <c r="F1122" s="60"/>
      <c r="J1122" s="9">
        <v>1</v>
      </c>
    </row>
    <row r="1123" spans="1:10" ht="15" customHeight="1">
      <c r="A1123" s="21"/>
      <c r="B1123" s="7"/>
      <c r="C1123" s="8"/>
      <c r="D1123" s="58"/>
      <c r="E1123" s="59">
        <v>1</v>
      </c>
      <c r="F1123" s="60"/>
      <c r="J1123" s="9">
        <v>1</v>
      </c>
    </row>
    <row r="1124" spans="1:10" ht="13.5" customHeight="1">
      <c r="A1124" s="21"/>
      <c r="B1124" s="7"/>
      <c r="C1124" s="8"/>
      <c r="D1124" s="58"/>
      <c r="E1124" s="59">
        <v>1</v>
      </c>
      <c r="F1124" s="60"/>
      <c r="J1124" s="9">
        <v>1</v>
      </c>
    </row>
    <row r="1125" spans="1:9" ht="14.25" customHeight="1">
      <c r="A1125" s="21">
        <v>27</v>
      </c>
      <c r="B1125" s="7" t="s">
        <v>1207</v>
      </c>
      <c r="C1125" s="8"/>
      <c r="D1125" s="58">
        <v>5</v>
      </c>
      <c r="E1125" s="59">
        <v>1</v>
      </c>
      <c r="F1125" s="60"/>
      <c r="G1125" s="12">
        <v>1723</v>
      </c>
      <c r="H1125" s="12" t="s">
        <v>335</v>
      </c>
      <c r="I1125" s="9">
        <v>1</v>
      </c>
    </row>
    <row r="1126" spans="1:9" ht="14.25" customHeight="1">
      <c r="A1126" s="21"/>
      <c r="B1126" s="7"/>
      <c r="C1126" s="8"/>
      <c r="D1126" s="58"/>
      <c r="E1126" s="59">
        <v>1</v>
      </c>
      <c r="F1126" s="60"/>
      <c r="H1126" s="12" t="s">
        <v>336</v>
      </c>
      <c r="I1126" s="9">
        <v>1</v>
      </c>
    </row>
    <row r="1127" spans="1:9" ht="14.25" customHeight="1">
      <c r="A1127" s="21"/>
      <c r="B1127" s="7"/>
      <c r="C1127" s="8"/>
      <c r="D1127" s="58"/>
      <c r="E1127" s="59">
        <v>1</v>
      </c>
      <c r="F1127" s="60"/>
      <c r="H1127" s="12" t="s">
        <v>337</v>
      </c>
      <c r="I1127" s="9">
        <v>1</v>
      </c>
    </row>
    <row r="1128" spans="1:10" ht="14.25" customHeight="1">
      <c r="A1128" s="21"/>
      <c r="B1128" s="7"/>
      <c r="C1128" s="8"/>
      <c r="D1128" s="58"/>
      <c r="E1128" s="59">
        <v>1</v>
      </c>
      <c r="F1128" s="60"/>
      <c r="J1128" s="9">
        <v>1</v>
      </c>
    </row>
    <row r="1129" spans="1:10" ht="14.25" customHeight="1">
      <c r="A1129" s="21"/>
      <c r="B1129" s="7"/>
      <c r="C1129" s="8"/>
      <c r="D1129" s="58"/>
      <c r="E1129" s="59">
        <v>1</v>
      </c>
      <c r="F1129" s="60"/>
      <c r="J1129" s="9">
        <v>1</v>
      </c>
    </row>
    <row r="1130" spans="1:16" ht="14.25" customHeight="1">
      <c r="A1130" s="99"/>
      <c r="B1130" s="282" t="s">
        <v>1208</v>
      </c>
      <c r="C1130" s="282"/>
      <c r="D1130" s="45"/>
      <c r="E1130" s="43"/>
      <c r="F1130" s="43"/>
      <c r="G1130" s="63"/>
      <c r="H1130" s="63"/>
      <c r="I1130" s="58"/>
      <c r="J1130" s="58"/>
      <c r="K1130" s="58"/>
      <c r="L1130" s="58"/>
      <c r="M1130" s="58"/>
      <c r="N1130" s="58"/>
      <c r="O1130" s="63"/>
      <c r="P1130" s="63"/>
    </row>
    <row r="1131" spans="1:9" ht="14.25" customHeight="1">
      <c r="A1131" s="6">
        <v>28</v>
      </c>
      <c r="B1131" s="51" t="s">
        <v>1209</v>
      </c>
      <c r="C1131" s="42">
        <v>10</v>
      </c>
      <c r="D1131" s="45">
        <v>1</v>
      </c>
      <c r="E1131" s="103">
        <v>1</v>
      </c>
      <c r="F1131" s="43"/>
      <c r="G1131" s="12">
        <v>2026</v>
      </c>
      <c r="H1131" s="12" t="s">
        <v>1210</v>
      </c>
      <c r="I1131" s="9">
        <v>1</v>
      </c>
    </row>
    <row r="1132" spans="1:9" ht="14.25" customHeight="1">
      <c r="A1132" s="6">
        <v>29</v>
      </c>
      <c r="B1132" s="7" t="s">
        <v>1211</v>
      </c>
      <c r="C1132" s="42">
        <v>9</v>
      </c>
      <c r="D1132" s="45">
        <v>2</v>
      </c>
      <c r="E1132" s="103">
        <v>1</v>
      </c>
      <c r="F1132" s="43"/>
      <c r="G1132" s="12">
        <v>1925</v>
      </c>
      <c r="H1132" s="12" t="s">
        <v>1212</v>
      </c>
      <c r="I1132" s="9">
        <v>1</v>
      </c>
    </row>
    <row r="1133" spans="1:9" ht="14.25" customHeight="1">
      <c r="A1133" s="6"/>
      <c r="B1133" s="7"/>
      <c r="D1133" s="45"/>
      <c r="E1133" s="103">
        <v>1</v>
      </c>
      <c r="F1133" s="43"/>
      <c r="H1133" s="12" t="s">
        <v>1213</v>
      </c>
      <c r="I1133" s="9">
        <v>1</v>
      </c>
    </row>
    <row r="1134" spans="1:14" ht="14.25" customHeight="1">
      <c r="A1134" s="6">
        <v>30</v>
      </c>
      <c r="B1134" s="7" t="s">
        <v>1214</v>
      </c>
      <c r="C1134" s="42">
        <v>10</v>
      </c>
      <c r="D1134" s="45">
        <v>1</v>
      </c>
      <c r="E1134" s="103">
        <v>1</v>
      </c>
      <c r="F1134" s="43"/>
      <c r="G1134" s="12">
        <v>2026</v>
      </c>
      <c r="H1134" s="12" t="s">
        <v>1215</v>
      </c>
      <c r="N1134" s="9" t="s">
        <v>252</v>
      </c>
    </row>
    <row r="1135" spans="1:14" ht="14.25" customHeight="1">
      <c r="A1135" s="6"/>
      <c r="B1135" s="7"/>
      <c r="D1135" s="45"/>
      <c r="E1135" s="103"/>
      <c r="F1135" s="43"/>
      <c r="H1135" s="12" t="s">
        <v>1216</v>
      </c>
      <c r="I1135" s="9">
        <v>1</v>
      </c>
      <c r="N1135" s="9" t="s">
        <v>255</v>
      </c>
    </row>
    <row r="1136" spans="1:13" ht="14.25" customHeight="1">
      <c r="A1136" s="6">
        <v>31</v>
      </c>
      <c r="B1136" s="7" t="s">
        <v>1217</v>
      </c>
      <c r="C1136" s="42">
        <v>7</v>
      </c>
      <c r="D1136" s="45">
        <v>1</v>
      </c>
      <c r="E1136" s="103">
        <v>0.5</v>
      </c>
      <c r="F1136" s="43"/>
      <c r="G1136" s="12">
        <v>1714</v>
      </c>
      <c r="H1136" s="12" t="s">
        <v>1218</v>
      </c>
      <c r="I1136" s="9">
        <v>0.5</v>
      </c>
      <c r="M1136" s="9" t="s">
        <v>167</v>
      </c>
    </row>
    <row r="1137" spans="1:13" ht="14.25" customHeight="1">
      <c r="A1137" s="6"/>
      <c r="B1137" s="7"/>
      <c r="D1137" s="45"/>
      <c r="E1137" s="103">
        <v>0.5</v>
      </c>
      <c r="F1137" s="43"/>
      <c r="H1137" s="12" t="s">
        <v>67</v>
      </c>
      <c r="I1137" s="9">
        <v>0.5</v>
      </c>
      <c r="M1137" s="9" t="s">
        <v>167</v>
      </c>
    </row>
    <row r="1138" spans="1:9" ht="14.25" customHeight="1">
      <c r="A1138" s="21">
        <v>32</v>
      </c>
      <c r="B1138" s="7" t="s">
        <v>1219</v>
      </c>
      <c r="C1138" s="8">
        <v>7</v>
      </c>
      <c r="D1138" s="58">
        <v>1</v>
      </c>
      <c r="E1138" s="59">
        <v>1</v>
      </c>
      <c r="F1138" s="60"/>
      <c r="G1138" s="12">
        <v>1714</v>
      </c>
      <c r="H1138" s="12" t="s">
        <v>1220</v>
      </c>
      <c r="I1138" s="9">
        <v>1</v>
      </c>
    </row>
    <row r="1139" spans="1:10" ht="14.25" customHeight="1">
      <c r="A1139" s="6">
        <v>33</v>
      </c>
      <c r="B1139" s="51" t="s">
        <v>1221</v>
      </c>
      <c r="C1139" s="42">
        <v>5</v>
      </c>
      <c r="D1139" s="45">
        <v>5</v>
      </c>
      <c r="E1139" s="103">
        <v>1</v>
      </c>
      <c r="F1139" s="43"/>
      <c r="G1139" s="12">
        <v>1514</v>
      </c>
      <c r="J1139" s="9">
        <v>1</v>
      </c>
    </row>
    <row r="1140" spans="1:9" ht="14.25" customHeight="1">
      <c r="A1140" s="6"/>
      <c r="B1140" s="51"/>
      <c r="D1140" s="45"/>
      <c r="E1140" s="103">
        <v>1</v>
      </c>
      <c r="F1140" s="43"/>
      <c r="H1140" s="12" t="s">
        <v>1222</v>
      </c>
      <c r="I1140" s="9">
        <v>1</v>
      </c>
    </row>
    <row r="1141" spans="1:9" ht="14.25" customHeight="1">
      <c r="A1141" s="6"/>
      <c r="B1141" s="51"/>
      <c r="D1141" s="45"/>
      <c r="E1141" s="103">
        <v>1</v>
      </c>
      <c r="F1141" s="43"/>
      <c r="H1141" s="12" t="s">
        <v>1223</v>
      </c>
      <c r="I1141" s="9">
        <v>1</v>
      </c>
    </row>
    <row r="1142" spans="1:9" ht="14.25" customHeight="1">
      <c r="A1142" s="6"/>
      <c r="B1142" s="51"/>
      <c r="D1142" s="45"/>
      <c r="E1142" s="103">
        <v>1</v>
      </c>
      <c r="F1142" s="43"/>
      <c r="H1142" s="12" t="s">
        <v>1224</v>
      </c>
      <c r="I1142" s="9">
        <v>1</v>
      </c>
    </row>
    <row r="1143" spans="1:9" ht="14.25" customHeight="1">
      <c r="A1143" s="6"/>
      <c r="B1143" s="51"/>
      <c r="D1143" s="45"/>
      <c r="E1143" s="103">
        <v>1</v>
      </c>
      <c r="F1143" s="43"/>
      <c r="H1143" s="12" t="s">
        <v>1225</v>
      </c>
      <c r="I1143" s="9">
        <v>1</v>
      </c>
    </row>
    <row r="1144" spans="1:9" ht="14.25" customHeight="1">
      <c r="A1144" s="6">
        <v>34</v>
      </c>
      <c r="B1144" s="51" t="s">
        <v>1226</v>
      </c>
      <c r="C1144" s="42">
        <v>5</v>
      </c>
      <c r="D1144" s="45">
        <v>1</v>
      </c>
      <c r="E1144" s="103">
        <v>1</v>
      </c>
      <c r="F1144" s="43"/>
      <c r="G1144" s="12">
        <v>1514</v>
      </c>
      <c r="H1144" s="12" t="s">
        <v>1227</v>
      </c>
      <c r="I1144" s="9">
        <v>1</v>
      </c>
    </row>
    <row r="1145" spans="1:9" ht="14.25" customHeight="1">
      <c r="A1145" s="6">
        <v>35</v>
      </c>
      <c r="B1145" s="51" t="s">
        <v>1228</v>
      </c>
      <c r="C1145" s="42">
        <v>4</v>
      </c>
      <c r="D1145" s="45">
        <v>3</v>
      </c>
      <c r="E1145" s="103">
        <v>1</v>
      </c>
      <c r="F1145" s="43"/>
      <c r="G1145" s="12">
        <v>1414</v>
      </c>
      <c r="H1145" s="12" t="s">
        <v>1229</v>
      </c>
      <c r="I1145" s="9">
        <v>1</v>
      </c>
    </row>
    <row r="1146" spans="1:9" ht="14.25" customHeight="1">
      <c r="A1146" s="6"/>
      <c r="B1146" s="51"/>
      <c r="D1146" s="45"/>
      <c r="E1146" s="103">
        <v>1</v>
      </c>
      <c r="F1146" s="43"/>
      <c r="H1146" s="12" t="s">
        <v>1230</v>
      </c>
      <c r="I1146" s="9">
        <v>1</v>
      </c>
    </row>
    <row r="1147" spans="1:9" ht="14.25" customHeight="1">
      <c r="A1147" s="6"/>
      <c r="B1147" s="51"/>
      <c r="D1147" s="45"/>
      <c r="E1147" s="103">
        <v>1</v>
      </c>
      <c r="F1147" s="43"/>
      <c r="H1147" s="12" t="s">
        <v>1231</v>
      </c>
      <c r="I1147" s="9">
        <v>1</v>
      </c>
    </row>
    <row r="1148" spans="1:9" ht="14.25" customHeight="1">
      <c r="A1148" s="6">
        <v>36</v>
      </c>
      <c r="B1148" s="51" t="s">
        <v>1232</v>
      </c>
      <c r="C1148" s="42">
        <v>2</v>
      </c>
      <c r="D1148" s="45">
        <v>5</v>
      </c>
      <c r="E1148" s="103">
        <v>1</v>
      </c>
      <c r="F1148" s="43"/>
      <c r="G1148" s="12">
        <v>1383</v>
      </c>
      <c r="H1148" s="12" t="s">
        <v>1233</v>
      </c>
      <c r="I1148" s="9">
        <v>1</v>
      </c>
    </row>
    <row r="1149" spans="1:9" ht="14.25" customHeight="1">
      <c r="A1149" s="6"/>
      <c r="B1149" s="51"/>
      <c r="D1149" s="45"/>
      <c r="E1149" s="103">
        <v>1</v>
      </c>
      <c r="F1149" s="43"/>
      <c r="H1149" s="12" t="s">
        <v>1234</v>
      </c>
      <c r="I1149" s="9">
        <v>1</v>
      </c>
    </row>
    <row r="1150" spans="1:9" ht="14.25" customHeight="1">
      <c r="A1150" s="6"/>
      <c r="B1150" s="51"/>
      <c r="D1150" s="45"/>
      <c r="E1150" s="103">
        <v>1</v>
      </c>
      <c r="F1150" s="43"/>
      <c r="H1150" s="12" t="s">
        <v>1235</v>
      </c>
      <c r="I1150" s="9">
        <v>1</v>
      </c>
    </row>
    <row r="1151" spans="1:9" ht="14.25" customHeight="1">
      <c r="A1151" s="6"/>
      <c r="B1151" s="51"/>
      <c r="D1151" s="45"/>
      <c r="E1151" s="103">
        <v>1</v>
      </c>
      <c r="F1151" s="43"/>
      <c r="H1151" s="12" t="s">
        <v>1236</v>
      </c>
      <c r="I1151" s="9">
        <v>1</v>
      </c>
    </row>
    <row r="1152" spans="1:9" ht="14.25" customHeight="1">
      <c r="A1152" s="6"/>
      <c r="B1152" s="51"/>
      <c r="D1152" s="45"/>
      <c r="E1152" s="103">
        <v>1</v>
      </c>
      <c r="F1152" s="43"/>
      <c r="H1152" s="12" t="s">
        <v>1237</v>
      </c>
      <c r="I1152" s="9">
        <v>1</v>
      </c>
    </row>
    <row r="1153" spans="1:10" ht="14.25" customHeight="1">
      <c r="A1153" s="6">
        <v>37</v>
      </c>
      <c r="B1153" s="51" t="s">
        <v>1238</v>
      </c>
      <c r="C1153" s="42">
        <v>1</v>
      </c>
      <c r="D1153" s="45">
        <v>1</v>
      </c>
      <c r="E1153" s="103">
        <v>1</v>
      </c>
      <c r="F1153" s="43"/>
      <c r="G1153" s="12">
        <v>1378</v>
      </c>
      <c r="J1153" s="9">
        <v>1</v>
      </c>
    </row>
    <row r="1154" spans="2:16" ht="26.25" customHeight="1">
      <c r="B1154" s="102" t="s">
        <v>1239</v>
      </c>
      <c r="C1154" s="20"/>
      <c r="D1154" s="58"/>
      <c r="E1154" s="60"/>
      <c r="F1154" s="60"/>
      <c r="G1154" s="63"/>
      <c r="H1154" s="63"/>
      <c r="I1154" s="58"/>
      <c r="J1154" s="58"/>
      <c r="K1154" s="58"/>
      <c r="L1154" s="58"/>
      <c r="M1154" s="58"/>
      <c r="N1154" s="58"/>
      <c r="O1154" s="63"/>
      <c r="P1154" s="63"/>
    </row>
    <row r="1155" spans="1:16" ht="14.25" customHeight="1">
      <c r="A1155" s="21">
        <v>38</v>
      </c>
      <c r="B1155" s="7" t="s">
        <v>1240</v>
      </c>
      <c r="C1155" s="8">
        <v>21</v>
      </c>
      <c r="D1155" s="58">
        <v>1</v>
      </c>
      <c r="E1155" s="59">
        <v>1</v>
      </c>
      <c r="F1155" s="60"/>
      <c r="G1155" s="63">
        <v>4285</v>
      </c>
      <c r="H1155" s="168"/>
      <c r="I1155" s="58"/>
      <c r="J1155" s="58">
        <v>1</v>
      </c>
      <c r="K1155" s="58"/>
      <c r="L1155" s="58"/>
      <c r="M1155" s="58"/>
      <c r="N1155" s="58"/>
      <c r="O1155" s="63"/>
      <c r="P1155" s="63"/>
    </row>
    <row r="1156" spans="1:16" ht="26.25" customHeight="1">
      <c r="A1156" s="21">
        <v>39</v>
      </c>
      <c r="B1156" s="7" t="s">
        <v>1241</v>
      </c>
      <c r="C1156" s="8"/>
      <c r="D1156" s="58">
        <v>1</v>
      </c>
      <c r="E1156" s="59">
        <v>1</v>
      </c>
      <c r="F1156" s="60"/>
      <c r="G1156" s="63">
        <v>2715</v>
      </c>
      <c r="H1156" s="63"/>
      <c r="I1156" s="58"/>
      <c r="J1156" s="58">
        <v>1</v>
      </c>
      <c r="K1156" s="58"/>
      <c r="L1156" s="58"/>
      <c r="M1156" s="58"/>
      <c r="N1156" s="58"/>
      <c r="O1156" s="63"/>
      <c r="P1156" s="63"/>
    </row>
    <row r="1157" spans="1:9" ht="14.25" customHeight="1">
      <c r="A1157" s="21">
        <v>40</v>
      </c>
      <c r="B1157" s="7" t="s">
        <v>1242</v>
      </c>
      <c r="C1157" s="8">
        <v>20</v>
      </c>
      <c r="D1157" s="58">
        <v>1</v>
      </c>
      <c r="E1157" s="59">
        <v>1</v>
      </c>
      <c r="F1157" s="60"/>
      <c r="G1157" s="12">
        <v>4051</v>
      </c>
      <c r="H1157" s="12" t="s">
        <v>1244</v>
      </c>
      <c r="I1157" s="9">
        <v>0.75</v>
      </c>
    </row>
    <row r="1158" spans="1:10" ht="14.25" customHeight="1">
      <c r="A1158" s="21"/>
      <c r="B1158" s="7"/>
      <c r="C1158" s="8"/>
      <c r="D1158" s="58"/>
      <c r="E1158" s="59"/>
      <c r="F1158" s="60"/>
      <c r="J1158" s="9">
        <v>0.25</v>
      </c>
    </row>
    <row r="1159" spans="1:17" ht="14.25" customHeight="1">
      <c r="A1159" s="21">
        <v>41</v>
      </c>
      <c r="B1159" s="7" t="s">
        <v>1242</v>
      </c>
      <c r="C1159" s="34">
        <v>19</v>
      </c>
      <c r="D1159" s="58">
        <v>2</v>
      </c>
      <c r="E1159" s="59">
        <v>1</v>
      </c>
      <c r="F1159" s="60"/>
      <c r="G1159" s="12">
        <v>3806</v>
      </c>
      <c r="H1159" s="12" t="s">
        <v>1243</v>
      </c>
      <c r="I1159" s="9">
        <v>1</v>
      </c>
      <c r="Q1159" s="211" t="s">
        <v>1245</v>
      </c>
    </row>
    <row r="1160" spans="1:17" ht="14.25" customHeight="1">
      <c r="A1160" s="21"/>
      <c r="B1160" s="7"/>
      <c r="C1160" s="34"/>
      <c r="D1160" s="58"/>
      <c r="E1160" s="59">
        <v>1</v>
      </c>
      <c r="F1160" s="60"/>
      <c r="H1160" s="168" t="s">
        <v>68</v>
      </c>
      <c r="I1160" s="9">
        <v>1</v>
      </c>
      <c r="J1160" s="162"/>
      <c r="Q1160" s="211"/>
    </row>
    <row r="1161" spans="1:16" ht="14.25" customHeight="1">
      <c r="A1161" s="21">
        <v>42</v>
      </c>
      <c r="B1161" s="7" t="s">
        <v>1246</v>
      </c>
      <c r="C1161" s="8"/>
      <c r="D1161" s="58">
        <v>1</v>
      </c>
      <c r="E1161" s="59">
        <v>1</v>
      </c>
      <c r="F1161" s="60"/>
      <c r="G1161" s="63">
        <v>2183</v>
      </c>
      <c r="H1161" s="170" t="s">
        <v>1344</v>
      </c>
      <c r="I1161" s="58">
        <v>1</v>
      </c>
      <c r="J1161" s="58"/>
      <c r="K1161" s="58"/>
      <c r="L1161" s="58"/>
      <c r="M1161" s="58"/>
      <c r="N1161" s="58"/>
      <c r="O1161" s="63"/>
      <c r="P1161" s="63"/>
    </row>
    <row r="1162" spans="1:16" ht="14.25" customHeight="1">
      <c r="A1162" s="21">
        <v>43</v>
      </c>
      <c r="B1162" s="7" t="s">
        <v>1246</v>
      </c>
      <c r="C1162" s="8"/>
      <c r="D1162" s="58">
        <v>1</v>
      </c>
      <c r="E1162" s="59">
        <v>1</v>
      </c>
      <c r="F1162" s="60"/>
      <c r="G1162" s="63">
        <v>2183</v>
      </c>
      <c r="H1162" s="170" t="s">
        <v>1345</v>
      </c>
      <c r="I1162" s="58">
        <v>1</v>
      </c>
      <c r="J1162" s="58"/>
      <c r="K1162" s="58"/>
      <c r="L1162" s="58"/>
      <c r="M1162" s="58"/>
      <c r="N1162" s="58"/>
      <c r="O1162" s="63"/>
      <c r="P1162" s="63"/>
    </row>
    <row r="1163" spans="1:16" ht="14.25" customHeight="1">
      <c r="A1163" s="21">
        <v>44</v>
      </c>
      <c r="B1163" s="7" t="s">
        <v>1246</v>
      </c>
      <c r="C1163" s="8"/>
      <c r="D1163" s="58">
        <v>1</v>
      </c>
      <c r="E1163" s="59">
        <v>1</v>
      </c>
      <c r="F1163" s="60"/>
      <c r="G1163" s="63">
        <v>2183</v>
      </c>
      <c r="H1163" s="170" t="s">
        <v>1346</v>
      </c>
      <c r="I1163" s="58">
        <v>1</v>
      </c>
      <c r="J1163" s="58"/>
      <c r="K1163" s="58"/>
      <c r="L1163" s="58"/>
      <c r="M1163" s="58"/>
      <c r="N1163" s="58"/>
      <c r="O1163" s="63"/>
      <c r="P1163" s="63"/>
    </row>
    <row r="1164" spans="1:9" ht="14.25" customHeight="1">
      <c r="A1164" s="21">
        <v>45</v>
      </c>
      <c r="B1164" s="7" t="s">
        <v>1247</v>
      </c>
      <c r="C1164" s="8">
        <v>19</v>
      </c>
      <c r="D1164" s="58">
        <v>1</v>
      </c>
      <c r="E1164" s="59">
        <v>1</v>
      </c>
      <c r="F1164" s="60"/>
      <c r="G1164" s="12">
        <v>3806</v>
      </c>
      <c r="H1164" s="12" t="s">
        <v>1347</v>
      </c>
      <c r="I1164" s="9">
        <v>0.25</v>
      </c>
    </row>
    <row r="1165" spans="1:10" ht="14.25" customHeight="1">
      <c r="A1165" s="21"/>
      <c r="B1165" s="7"/>
      <c r="C1165" s="8"/>
      <c r="D1165" s="58"/>
      <c r="E1165" s="59"/>
      <c r="F1165" s="60"/>
      <c r="J1165" s="9">
        <v>0.75</v>
      </c>
    </row>
    <row r="1166" spans="1:17" ht="14.25" customHeight="1">
      <c r="A1166" s="21">
        <v>46</v>
      </c>
      <c r="B1166" s="7" t="s">
        <v>1248</v>
      </c>
      <c r="C1166" s="34">
        <v>17</v>
      </c>
      <c r="D1166" s="58">
        <v>1</v>
      </c>
      <c r="E1166" s="59">
        <v>1</v>
      </c>
      <c r="F1166" s="60"/>
      <c r="G1166" s="12">
        <v>3339</v>
      </c>
      <c r="H1166" s="12" t="s">
        <v>1249</v>
      </c>
      <c r="I1166" s="9">
        <v>1</v>
      </c>
      <c r="Q1166" s="211" t="s">
        <v>1250</v>
      </c>
    </row>
    <row r="1167" spans="1:10" ht="14.25" customHeight="1">
      <c r="A1167" s="21">
        <v>47</v>
      </c>
      <c r="B1167" s="7" t="s">
        <v>1251</v>
      </c>
      <c r="C1167" s="8">
        <v>17</v>
      </c>
      <c r="D1167" s="58">
        <v>2</v>
      </c>
      <c r="E1167" s="59">
        <v>1</v>
      </c>
      <c r="F1167" s="60"/>
      <c r="G1167" s="12">
        <v>3339</v>
      </c>
      <c r="J1167" s="9">
        <v>1</v>
      </c>
    </row>
    <row r="1168" spans="1:10" ht="14.25" customHeight="1">
      <c r="A1168" s="21"/>
      <c r="B1168" s="7"/>
      <c r="C1168" s="8"/>
      <c r="D1168" s="58"/>
      <c r="E1168" s="59">
        <v>1</v>
      </c>
      <c r="F1168" s="60"/>
      <c r="J1168" s="9">
        <v>1</v>
      </c>
    </row>
    <row r="1169" spans="1:9" ht="14.25" customHeight="1">
      <c r="A1169" s="21">
        <v>48</v>
      </c>
      <c r="B1169" s="7" t="s">
        <v>176</v>
      </c>
      <c r="C1169" s="8">
        <v>11</v>
      </c>
      <c r="D1169" s="9">
        <v>1</v>
      </c>
      <c r="E1169" s="10">
        <v>1</v>
      </c>
      <c r="F1169" s="11"/>
      <c r="G1169" s="12">
        <v>2193</v>
      </c>
      <c r="H1169" s="12" t="s">
        <v>69</v>
      </c>
      <c r="I1169" s="9">
        <v>1</v>
      </c>
    </row>
    <row r="1170" spans="1:9" ht="14.25" customHeight="1">
      <c r="A1170" s="21">
        <v>49</v>
      </c>
      <c r="B1170" s="7" t="s">
        <v>1411</v>
      </c>
      <c r="C1170" s="8"/>
      <c r="D1170" s="58">
        <v>1</v>
      </c>
      <c r="E1170" s="59">
        <v>1</v>
      </c>
      <c r="F1170" s="60"/>
      <c r="G1170" s="12">
        <v>1723</v>
      </c>
      <c r="H1170" s="12" t="s">
        <v>1425</v>
      </c>
      <c r="I1170" s="9">
        <v>1</v>
      </c>
    </row>
    <row r="1171" spans="1:10" ht="14.25" customHeight="1">
      <c r="A1171" s="21">
        <v>50</v>
      </c>
      <c r="B1171" s="7" t="s">
        <v>1411</v>
      </c>
      <c r="C1171" s="8"/>
      <c r="D1171" s="58">
        <v>1</v>
      </c>
      <c r="E1171" s="59">
        <v>1</v>
      </c>
      <c r="F1171" s="60"/>
      <c r="G1171" s="12">
        <v>1723</v>
      </c>
      <c r="J1171" s="9">
        <v>1</v>
      </c>
    </row>
    <row r="1172" spans="1:9" ht="14.25" customHeight="1">
      <c r="A1172" s="21">
        <v>51</v>
      </c>
      <c r="B1172" s="7" t="s">
        <v>543</v>
      </c>
      <c r="C1172" s="8">
        <v>10</v>
      </c>
      <c r="D1172" s="58">
        <v>1</v>
      </c>
      <c r="E1172" s="59">
        <v>1</v>
      </c>
      <c r="F1172" s="60"/>
      <c r="G1172" s="12">
        <v>2026</v>
      </c>
      <c r="H1172" s="12" t="s">
        <v>70</v>
      </c>
      <c r="I1172" s="9">
        <v>1</v>
      </c>
    </row>
    <row r="1173" spans="2:16" ht="13.5" customHeight="1">
      <c r="B1173" s="102" t="s">
        <v>1253</v>
      </c>
      <c r="C1173" s="8"/>
      <c r="D1173" s="58"/>
      <c r="E1173" s="60"/>
      <c r="F1173" s="60"/>
      <c r="G1173" s="63"/>
      <c r="H1173" s="63"/>
      <c r="I1173" s="58"/>
      <c r="J1173" s="58"/>
      <c r="K1173" s="58"/>
      <c r="L1173" s="58"/>
      <c r="M1173" s="58"/>
      <c r="N1173" s="58"/>
      <c r="O1173" s="63"/>
      <c r="P1173" s="63"/>
    </row>
    <row r="1174" spans="1:16" ht="14.25" customHeight="1">
      <c r="A1174" s="21">
        <v>52</v>
      </c>
      <c r="B1174" s="7" t="s">
        <v>1240</v>
      </c>
      <c r="C1174" s="8">
        <v>21</v>
      </c>
      <c r="D1174" s="58">
        <v>1</v>
      </c>
      <c r="E1174" s="59">
        <v>1</v>
      </c>
      <c r="F1174" s="60"/>
      <c r="G1174" s="63">
        <v>4285</v>
      </c>
      <c r="H1174" s="170"/>
      <c r="I1174" s="58"/>
      <c r="J1174" s="58">
        <v>1</v>
      </c>
      <c r="K1174" s="58"/>
      <c r="L1174" s="58"/>
      <c r="M1174" s="58"/>
      <c r="N1174" s="58"/>
      <c r="O1174" s="63"/>
      <c r="P1174" s="63"/>
    </row>
    <row r="1175" spans="1:17" ht="26.25" customHeight="1">
      <c r="A1175" s="21">
        <v>53</v>
      </c>
      <c r="B1175" s="7" t="s">
        <v>1254</v>
      </c>
      <c r="C1175" s="8"/>
      <c r="D1175" s="58">
        <v>1</v>
      </c>
      <c r="E1175" s="59">
        <v>1</v>
      </c>
      <c r="F1175" s="60"/>
      <c r="G1175" s="63">
        <v>2715</v>
      </c>
      <c r="H1175" s="63"/>
      <c r="I1175" s="58"/>
      <c r="J1175" s="58">
        <v>1</v>
      </c>
      <c r="K1175" s="58"/>
      <c r="L1175" s="58"/>
      <c r="M1175" s="58"/>
      <c r="N1175" s="58"/>
      <c r="O1175" s="63"/>
      <c r="P1175" s="63"/>
      <c r="Q1175" s="38" t="s">
        <v>1255</v>
      </c>
    </row>
    <row r="1176" spans="1:16" ht="14.25" customHeight="1">
      <c r="A1176" s="21">
        <v>54</v>
      </c>
      <c r="B1176" s="7" t="s">
        <v>1256</v>
      </c>
      <c r="C1176" s="8"/>
      <c r="D1176" s="58">
        <v>1</v>
      </c>
      <c r="E1176" s="59">
        <v>1</v>
      </c>
      <c r="F1176" s="60"/>
      <c r="G1176" s="63">
        <v>2715</v>
      </c>
      <c r="H1176" s="170" t="s">
        <v>394</v>
      </c>
      <c r="I1176" s="58">
        <v>1</v>
      </c>
      <c r="J1176" s="58"/>
      <c r="K1176" s="58"/>
      <c r="L1176" s="58"/>
      <c r="M1176" s="58"/>
      <c r="N1176" s="58"/>
      <c r="O1176" s="63"/>
      <c r="P1176" s="63"/>
    </row>
    <row r="1177" spans="1:17" ht="14.25" customHeight="1">
      <c r="A1177" s="21">
        <v>55</v>
      </c>
      <c r="B1177" s="7" t="s">
        <v>1242</v>
      </c>
      <c r="C1177" s="34">
        <v>19</v>
      </c>
      <c r="D1177" s="58">
        <v>1</v>
      </c>
      <c r="E1177" s="59">
        <v>1</v>
      </c>
      <c r="F1177" s="60"/>
      <c r="G1177" s="12">
        <v>3806</v>
      </c>
      <c r="H1177" s="170" t="s">
        <v>71</v>
      </c>
      <c r="I1177" s="9">
        <v>1</v>
      </c>
      <c r="Q1177" s="211" t="s">
        <v>1257</v>
      </c>
    </row>
    <row r="1178" spans="1:16" ht="14.25" customHeight="1">
      <c r="A1178" s="21">
        <v>56</v>
      </c>
      <c r="B1178" s="7" t="s">
        <v>1246</v>
      </c>
      <c r="C1178" s="8"/>
      <c r="D1178" s="58">
        <v>1</v>
      </c>
      <c r="E1178" s="59">
        <v>1</v>
      </c>
      <c r="F1178" s="60"/>
      <c r="G1178" s="63">
        <v>2183</v>
      </c>
      <c r="H1178" s="170" t="s">
        <v>304</v>
      </c>
      <c r="I1178" s="58">
        <v>1</v>
      </c>
      <c r="J1178" s="58"/>
      <c r="K1178" s="58"/>
      <c r="L1178" s="58"/>
      <c r="M1178" s="58"/>
      <c r="N1178" s="58"/>
      <c r="O1178" s="63"/>
      <c r="P1178" s="63"/>
    </row>
    <row r="1179" spans="1:16" ht="14.25" customHeight="1">
      <c r="A1179" s="21">
        <v>57</v>
      </c>
      <c r="B1179" s="7" t="s">
        <v>1258</v>
      </c>
      <c r="C1179" s="8"/>
      <c r="D1179" s="58">
        <v>1</v>
      </c>
      <c r="E1179" s="59">
        <v>1</v>
      </c>
      <c r="F1179" s="60"/>
      <c r="G1179" s="63">
        <v>1890</v>
      </c>
      <c r="H1179" s="170" t="s">
        <v>395</v>
      </c>
      <c r="I1179" s="58">
        <v>1</v>
      </c>
      <c r="J1179" s="58"/>
      <c r="K1179" s="58"/>
      <c r="L1179" s="58"/>
      <c r="M1179" s="58"/>
      <c r="N1179" s="58"/>
      <c r="O1179" s="63"/>
      <c r="P1179" s="63"/>
    </row>
    <row r="1180" spans="1:14" ht="14.25" customHeight="1">
      <c r="A1180" s="21">
        <v>58</v>
      </c>
      <c r="B1180" s="7" t="s">
        <v>176</v>
      </c>
      <c r="C1180" s="8">
        <v>11</v>
      </c>
      <c r="D1180" s="9">
        <v>1</v>
      </c>
      <c r="E1180" s="10">
        <v>1</v>
      </c>
      <c r="F1180" s="11"/>
      <c r="G1180" s="12">
        <v>2193</v>
      </c>
      <c r="H1180" s="12" t="s">
        <v>1252</v>
      </c>
      <c r="J1180" s="9">
        <v>1</v>
      </c>
      <c r="N1180" s="9" t="s">
        <v>252</v>
      </c>
    </row>
    <row r="1181" spans="1:9" ht="14.25" customHeight="1">
      <c r="A1181" s="21">
        <v>59</v>
      </c>
      <c r="B1181" s="7" t="s">
        <v>1411</v>
      </c>
      <c r="C1181" s="8"/>
      <c r="D1181" s="58">
        <v>1</v>
      </c>
      <c r="E1181" s="59">
        <v>1</v>
      </c>
      <c r="F1181" s="60"/>
      <c r="G1181" s="12">
        <v>1723</v>
      </c>
      <c r="H1181" s="12" t="s">
        <v>1426</v>
      </c>
      <c r="I1181" s="9">
        <v>1</v>
      </c>
    </row>
    <row r="1182" spans="1:10" ht="14.25" customHeight="1">
      <c r="A1182" s="21">
        <v>60</v>
      </c>
      <c r="B1182" s="7" t="s">
        <v>1411</v>
      </c>
      <c r="C1182" s="8"/>
      <c r="D1182" s="58">
        <v>1</v>
      </c>
      <c r="E1182" s="59">
        <v>1</v>
      </c>
      <c r="F1182" s="60"/>
      <c r="G1182" s="12">
        <v>1723</v>
      </c>
      <c r="J1182" s="9">
        <v>1</v>
      </c>
    </row>
    <row r="1183" spans="2:16" ht="26.25" customHeight="1">
      <c r="B1183" s="102" t="s">
        <v>1259</v>
      </c>
      <c r="C1183" s="20"/>
      <c r="D1183" s="104"/>
      <c r="E1183" s="104"/>
      <c r="F1183" s="104"/>
      <c r="G1183" s="63"/>
      <c r="H1183" s="63"/>
      <c r="I1183" s="58"/>
      <c r="J1183" s="58"/>
      <c r="K1183" s="58"/>
      <c r="L1183" s="58"/>
      <c r="M1183" s="58"/>
      <c r="N1183" s="58"/>
      <c r="O1183" s="63"/>
      <c r="P1183" s="63"/>
    </row>
    <row r="1184" spans="1:17" ht="14.25" customHeight="1">
      <c r="A1184" s="21">
        <v>61</v>
      </c>
      <c r="B1184" s="7" t="s">
        <v>1260</v>
      </c>
      <c r="C1184" s="8"/>
      <c r="D1184" s="58">
        <v>1</v>
      </c>
      <c r="E1184" s="59">
        <v>1</v>
      </c>
      <c r="F1184" s="60"/>
      <c r="G1184" s="63">
        <v>3395</v>
      </c>
      <c r="H1184" s="170" t="s">
        <v>396</v>
      </c>
      <c r="I1184" s="58">
        <v>1</v>
      </c>
      <c r="J1184" s="58"/>
      <c r="K1184" s="58"/>
      <c r="L1184" s="58"/>
      <c r="M1184" s="58"/>
      <c r="N1184" s="58"/>
      <c r="O1184" s="63"/>
      <c r="P1184" s="63"/>
      <c r="Q1184" s="38" t="s">
        <v>1261</v>
      </c>
    </row>
    <row r="1185" spans="1:17" ht="26.25" customHeight="1">
      <c r="A1185" s="21">
        <v>62</v>
      </c>
      <c r="B1185" s="7" t="s">
        <v>1263</v>
      </c>
      <c r="C1185" s="8"/>
      <c r="D1185" s="58">
        <v>1</v>
      </c>
      <c r="E1185" s="59">
        <v>1</v>
      </c>
      <c r="F1185" s="60"/>
      <c r="G1185" s="63">
        <v>2715</v>
      </c>
      <c r="H1185" s="63"/>
      <c r="I1185" s="58"/>
      <c r="J1185" s="58">
        <v>1</v>
      </c>
      <c r="K1185" s="58"/>
      <c r="L1185" s="58"/>
      <c r="M1185" s="58"/>
      <c r="N1185" s="58"/>
      <c r="O1185" s="63"/>
      <c r="P1185" s="63"/>
      <c r="Q1185" s="38" t="s">
        <v>1255</v>
      </c>
    </row>
    <row r="1186" spans="1:17" ht="15" customHeight="1">
      <c r="A1186" s="21">
        <v>63</v>
      </c>
      <c r="B1186" s="7" t="s">
        <v>1264</v>
      </c>
      <c r="C1186" s="8"/>
      <c r="D1186" s="58">
        <v>1</v>
      </c>
      <c r="E1186" s="59">
        <v>1</v>
      </c>
      <c r="F1186" s="60"/>
      <c r="G1186" s="63">
        <v>2715</v>
      </c>
      <c r="H1186" s="170" t="s">
        <v>397</v>
      </c>
      <c r="I1186" s="58">
        <v>1</v>
      </c>
      <c r="J1186" s="58"/>
      <c r="K1186" s="58"/>
      <c r="L1186" s="58"/>
      <c r="M1186" s="58"/>
      <c r="N1186" s="58"/>
      <c r="O1186" s="63"/>
      <c r="P1186" s="63"/>
      <c r="Q1186" s="38" t="s">
        <v>1265</v>
      </c>
    </row>
    <row r="1187" spans="1:17" ht="15" customHeight="1">
      <c r="A1187" s="21">
        <v>64</v>
      </c>
      <c r="B1187" s="7" t="s">
        <v>1266</v>
      </c>
      <c r="C1187" s="8"/>
      <c r="D1187" s="58">
        <v>1</v>
      </c>
      <c r="E1187" s="59">
        <v>1</v>
      </c>
      <c r="F1187" s="60"/>
      <c r="G1187" s="63">
        <v>2715</v>
      </c>
      <c r="H1187" s="170" t="s">
        <v>398</v>
      </c>
      <c r="I1187" s="58">
        <v>1</v>
      </c>
      <c r="J1187" s="58"/>
      <c r="K1187" s="58"/>
      <c r="L1187" s="58"/>
      <c r="M1187" s="58"/>
      <c r="N1187" s="58"/>
      <c r="O1187" s="63"/>
      <c r="P1187" s="63"/>
      <c r="Q1187" s="38" t="s">
        <v>1267</v>
      </c>
    </row>
    <row r="1188" spans="1:17" ht="15" customHeight="1">
      <c r="A1188" s="21">
        <v>65</v>
      </c>
      <c r="B1188" s="7" t="s">
        <v>1268</v>
      </c>
      <c r="C1188" s="8">
        <v>20</v>
      </c>
      <c r="D1188" s="58">
        <v>1</v>
      </c>
      <c r="E1188" s="59">
        <v>1</v>
      </c>
      <c r="F1188" s="60"/>
      <c r="G1188" s="12">
        <v>4051</v>
      </c>
      <c r="H1188" s="12" t="s">
        <v>1269</v>
      </c>
      <c r="I1188" s="9">
        <v>1</v>
      </c>
      <c r="Q1188" s="38" t="s">
        <v>1270</v>
      </c>
    </row>
    <row r="1189" spans="1:17" ht="15" customHeight="1">
      <c r="A1189" s="21">
        <v>66</v>
      </c>
      <c r="B1189" s="7" t="s">
        <v>1242</v>
      </c>
      <c r="C1189" s="34">
        <v>19</v>
      </c>
      <c r="D1189" s="58">
        <v>1</v>
      </c>
      <c r="E1189" s="59">
        <v>1</v>
      </c>
      <c r="F1189" s="60"/>
      <c r="G1189" s="12">
        <v>3806</v>
      </c>
      <c r="H1189" s="12" t="s">
        <v>1271</v>
      </c>
      <c r="I1189" s="9">
        <v>1</v>
      </c>
      <c r="Q1189" s="211" t="s">
        <v>1272</v>
      </c>
    </row>
    <row r="1190" spans="1:17" ht="15" customHeight="1">
      <c r="A1190" s="21">
        <v>67</v>
      </c>
      <c r="B1190" s="7" t="s">
        <v>1273</v>
      </c>
      <c r="C1190" s="8"/>
      <c r="D1190" s="58">
        <v>1</v>
      </c>
      <c r="E1190" s="59">
        <v>1</v>
      </c>
      <c r="F1190" s="60"/>
      <c r="G1190" s="63">
        <v>2183</v>
      </c>
      <c r="H1190" s="170" t="s">
        <v>1404</v>
      </c>
      <c r="I1190" s="58">
        <v>1</v>
      </c>
      <c r="J1190" s="58"/>
      <c r="K1190" s="58"/>
      <c r="L1190" s="184" t="s">
        <v>111</v>
      </c>
      <c r="M1190" s="58"/>
      <c r="N1190" s="58"/>
      <c r="O1190" s="63"/>
      <c r="P1190" s="63"/>
      <c r="Q1190" s="38" t="s">
        <v>1274</v>
      </c>
    </row>
    <row r="1191" spans="1:17" ht="15" customHeight="1">
      <c r="A1191" s="21">
        <v>68</v>
      </c>
      <c r="B1191" s="7" t="s">
        <v>1246</v>
      </c>
      <c r="C1191" s="8"/>
      <c r="D1191" s="58">
        <v>4</v>
      </c>
      <c r="E1191" s="59">
        <v>1</v>
      </c>
      <c r="F1191" s="60"/>
      <c r="G1191" s="63">
        <v>2183</v>
      </c>
      <c r="H1191" s="170" t="s">
        <v>1405</v>
      </c>
      <c r="I1191" s="58">
        <v>1</v>
      </c>
      <c r="J1191" s="58"/>
      <c r="K1191" s="58"/>
      <c r="L1191" s="184" t="s">
        <v>113</v>
      </c>
      <c r="M1191" s="58"/>
      <c r="N1191" s="58"/>
      <c r="O1191" s="63"/>
      <c r="P1191" s="63"/>
      <c r="Q1191" s="38" t="s">
        <v>1275</v>
      </c>
    </row>
    <row r="1192" spans="1:16" ht="15" customHeight="1">
      <c r="A1192" s="21"/>
      <c r="B1192" s="7"/>
      <c r="C1192" s="8"/>
      <c r="D1192" s="58"/>
      <c r="E1192" s="59">
        <v>1</v>
      </c>
      <c r="F1192" s="60"/>
      <c r="G1192" s="63"/>
      <c r="H1192" s="170" t="s">
        <v>1406</v>
      </c>
      <c r="I1192" s="58">
        <v>1</v>
      </c>
      <c r="J1192" s="58"/>
      <c r="K1192" s="58"/>
      <c r="L1192" s="184" t="s">
        <v>111</v>
      </c>
      <c r="M1192" s="58"/>
      <c r="N1192" s="58"/>
      <c r="O1192" s="63"/>
      <c r="P1192" s="63"/>
    </row>
    <row r="1193" spans="1:16" ht="15" customHeight="1">
      <c r="A1193" s="21"/>
      <c r="B1193" s="7"/>
      <c r="C1193" s="8"/>
      <c r="D1193" s="58"/>
      <c r="E1193" s="59">
        <v>1</v>
      </c>
      <c r="F1193" s="60"/>
      <c r="G1193" s="63"/>
      <c r="H1193" s="170" t="s">
        <v>1407</v>
      </c>
      <c r="I1193" s="58">
        <v>1</v>
      </c>
      <c r="J1193" s="58"/>
      <c r="K1193" s="58"/>
      <c r="L1193" s="184" t="s">
        <v>113</v>
      </c>
      <c r="M1193" s="58"/>
      <c r="N1193" s="58"/>
      <c r="O1193" s="63"/>
      <c r="P1193" s="63"/>
    </row>
    <row r="1194" spans="1:16" ht="15" customHeight="1">
      <c r="A1194" s="21"/>
      <c r="B1194" s="7"/>
      <c r="C1194" s="8"/>
      <c r="D1194" s="58"/>
      <c r="E1194" s="59">
        <v>1</v>
      </c>
      <c r="F1194" s="60"/>
      <c r="G1194" s="63"/>
      <c r="H1194" s="170" t="s">
        <v>1408</v>
      </c>
      <c r="I1194" s="58">
        <v>1</v>
      </c>
      <c r="J1194" s="58"/>
      <c r="K1194" s="58"/>
      <c r="L1194" s="184" t="s">
        <v>113</v>
      </c>
      <c r="M1194" s="58"/>
      <c r="N1194" s="58"/>
      <c r="O1194" s="63"/>
      <c r="P1194" s="63"/>
    </row>
    <row r="1195" spans="1:17" ht="15" customHeight="1">
      <c r="A1195" s="21">
        <v>69</v>
      </c>
      <c r="B1195" s="7" t="s">
        <v>1247</v>
      </c>
      <c r="C1195" s="8">
        <v>19</v>
      </c>
      <c r="D1195" s="58">
        <v>1</v>
      </c>
      <c r="E1195" s="59">
        <v>1</v>
      </c>
      <c r="F1195" s="60"/>
      <c r="G1195" s="12">
        <v>3806</v>
      </c>
      <c r="H1195" s="12" t="s">
        <v>1276</v>
      </c>
      <c r="I1195" s="9">
        <v>1</v>
      </c>
      <c r="Q1195" s="38" t="s">
        <v>1277</v>
      </c>
    </row>
    <row r="1196" spans="1:17" ht="15" customHeight="1">
      <c r="A1196" s="21">
        <v>70</v>
      </c>
      <c r="B1196" s="7" t="s">
        <v>1278</v>
      </c>
      <c r="C1196" s="8">
        <v>19</v>
      </c>
      <c r="D1196" s="58">
        <v>1</v>
      </c>
      <c r="E1196" s="59">
        <v>1</v>
      </c>
      <c r="F1196" s="60"/>
      <c r="G1196" s="12">
        <v>3806</v>
      </c>
      <c r="H1196" s="12" t="s">
        <v>1279</v>
      </c>
      <c r="I1196" s="9">
        <v>1</v>
      </c>
      <c r="Q1196" s="38" t="s">
        <v>1280</v>
      </c>
    </row>
    <row r="1197" spans="1:17" ht="15" customHeight="1">
      <c r="A1197" s="21">
        <v>71</v>
      </c>
      <c r="B1197" s="7" t="s">
        <v>1278</v>
      </c>
      <c r="C1197" s="34">
        <v>17</v>
      </c>
      <c r="D1197" s="58">
        <v>1</v>
      </c>
      <c r="E1197" s="59">
        <v>1</v>
      </c>
      <c r="F1197" s="60"/>
      <c r="G1197" s="12">
        <v>3339</v>
      </c>
      <c r="H1197" s="12" t="s">
        <v>1281</v>
      </c>
      <c r="I1197" s="9">
        <v>1</v>
      </c>
      <c r="Q1197" s="211" t="s">
        <v>1282</v>
      </c>
    </row>
    <row r="1198" spans="1:17" ht="15" customHeight="1">
      <c r="A1198" s="21">
        <v>72</v>
      </c>
      <c r="B1198" s="7" t="s">
        <v>1283</v>
      </c>
      <c r="C1198" s="8"/>
      <c r="D1198" s="58">
        <v>1</v>
      </c>
      <c r="E1198" s="59">
        <v>1</v>
      </c>
      <c r="F1198" s="60"/>
      <c r="G1198" s="63">
        <v>1890</v>
      </c>
      <c r="H1198" s="170" t="s">
        <v>1409</v>
      </c>
      <c r="I1198" s="58">
        <v>1</v>
      </c>
      <c r="J1198" s="58"/>
      <c r="K1198" s="58"/>
      <c r="L1198" s="58"/>
      <c r="M1198" s="58"/>
      <c r="N1198" s="58"/>
      <c r="O1198" s="63"/>
      <c r="P1198" s="63"/>
      <c r="Q1198" s="38" t="s">
        <v>1285</v>
      </c>
    </row>
    <row r="1199" spans="1:17" ht="15" customHeight="1">
      <c r="A1199" s="21">
        <v>73</v>
      </c>
      <c r="B1199" s="7" t="s">
        <v>1286</v>
      </c>
      <c r="C1199" s="8"/>
      <c r="D1199" s="58">
        <v>1</v>
      </c>
      <c r="E1199" s="59">
        <v>1</v>
      </c>
      <c r="F1199" s="60"/>
      <c r="G1199" s="12">
        <v>1723</v>
      </c>
      <c r="H1199" s="12" t="s">
        <v>1410</v>
      </c>
      <c r="I1199" s="9">
        <v>1</v>
      </c>
      <c r="Q1199" s="38" t="s">
        <v>1287</v>
      </c>
    </row>
    <row r="1200" spans="1:9" ht="14.25" customHeight="1">
      <c r="A1200" s="21">
        <v>74</v>
      </c>
      <c r="B1200" s="7" t="s">
        <v>176</v>
      </c>
      <c r="C1200" s="8">
        <v>11</v>
      </c>
      <c r="D1200" s="9">
        <v>1</v>
      </c>
      <c r="E1200" s="10">
        <v>1</v>
      </c>
      <c r="F1200" s="11"/>
      <c r="G1200" s="12">
        <v>2193</v>
      </c>
      <c r="H1200" s="12" t="s">
        <v>72</v>
      </c>
      <c r="I1200" s="9">
        <v>1</v>
      </c>
    </row>
    <row r="1201" spans="1:10" ht="15" customHeight="1">
      <c r="A1201" s="21">
        <v>75</v>
      </c>
      <c r="B1201" s="7" t="s">
        <v>1411</v>
      </c>
      <c r="C1201" s="8"/>
      <c r="D1201" s="58">
        <v>1</v>
      </c>
      <c r="E1201" s="59">
        <v>1</v>
      </c>
      <c r="F1201" s="60"/>
      <c r="G1201" s="12">
        <v>1723</v>
      </c>
      <c r="J1201" s="9">
        <v>1</v>
      </c>
    </row>
    <row r="1202" spans="1:9" ht="15" customHeight="1">
      <c r="A1202" s="21">
        <v>76</v>
      </c>
      <c r="B1202" s="7" t="s">
        <v>133</v>
      </c>
      <c r="C1202" s="8">
        <v>10</v>
      </c>
      <c r="D1202" s="58">
        <v>1</v>
      </c>
      <c r="E1202" s="59">
        <v>1</v>
      </c>
      <c r="F1202" s="60"/>
      <c r="G1202" s="12">
        <v>2026</v>
      </c>
      <c r="H1202" s="12" t="s">
        <v>1288</v>
      </c>
      <c r="I1202" s="9">
        <v>1</v>
      </c>
    </row>
    <row r="1203" spans="2:16" ht="27" customHeight="1">
      <c r="B1203" s="102" t="s">
        <v>1289</v>
      </c>
      <c r="C1203" s="105"/>
      <c r="D1203" s="58"/>
      <c r="E1203" s="60"/>
      <c r="F1203" s="60"/>
      <c r="G1203" s="63"/>
      <c r="H1203" s="63"/>
      <c r="I1203" s="58"/>
      <c r="J1203" s="58"/>
      <c r="K1203" s="58"/>
      <c r="L1203" s="58"/>
      <c r="M1203" s="58"/>
      <c r="N1203" s="58"/>
      <c r="O1203" s="63"/>
      <c r="P1203" s="63"/>
    </row>
    <row r="1204" spans="1:16" ht="14.25" customHeight="1">
      <c r="A1204" s="21">
        <v>77</v>
      </c>
      <c r="B1204" s="7" t="s">
        <v>1290</v>
      </c>
      <c r="C1204" s="8"/>
      <c r="D1204" s="58">
        <v>1</v>
      </c>
      <c r="E1204" s="59">
        <v>1</v>
      </c>
      <c r="F1204" s="60"/>
      <c r="G1204" s="63">
        <v>3395</v>
      </c>
      <c r="H1204" s="170" t="s">
        <v>1412</v>
      </c>
      <c r="I1204" s="58">
        <v>1</v>
      </c>
      <c r="J1204" s="58"/>
      <c r="K1204" s="58"/>
      <c r="L1204" s="184" t="s">
        <v>1413</v>
      </c>
      <c r="M1204" s="58"/>
      <c r="N1204" s="58"/>
      <c r="O1204" s="63"/>
      <c r="P1204" s="63"/>
    </row>
    <row r="1205" spans="1:16" ht="27" customHeight="1">
      <c r="A1205" s="21">
        <v>78</v>
      </c>
      <c r="B1205" s="7" t="s">
        <v>1291</v>
      </c>
      <c r="C1205" s="8"/>
      <c r="D1205" s="58">
        <v>1</v>
      </c>
      <c r="E1205" s="59">
        <v>1</v>
      </c>
      <c r="F1205" s="60"/>
      <c r="G1205" s="63">
        <v>2715</v>
      </c>
      <c r="H1205" s="63"/>
      <c r="I1205" s="58"/>
      <c r="J1205" s="58">
        <v>1</v>
      </c>
      <c r="K1205" s="58"/>
      <c r="L1205" s="58"/>
      <c r="M1205" s="58"/>
      <c r="N1205" s="58"/>
      <c r="O1205" s="63"/>
      <c r="P1205" s="63"/>
    </row>
    <row r="1206" spans="1:16" ht="14.25" customHeight="1">
      <c r="A1206" s="21">
        <v>79</v>
      </c>
      <c r="B1206" s="7" t="s">
        <v>1266</v>
      </c>
      <c r="C1206" s="8"/>
      <c r="D1206" s="58">
        <v>1</v>
      </c>
      <c r="E1206" s="59">
        <v>1</v>
      </c>
      <c r="F1206" s="60"/>
      <c r="G1206" s="63">
        <v>2715</v>
      </c>
      <c r="H1206" s="170" t="s">
        <v>1414</v>
      </c>
      <c r="I1206" s="58">
        <v>1</v>
      </c>
      <c r="J1206" s="58"/>
      <c r="K1206" s="58"/>
      <c r="L1206" s="184" t="s">
        <v>1415</v>
      </c>
      <c r="M1206" s="58"/>
      <c r="N1206" s="58"/>
      <c r="O1206" s="63"/>
      <c r="P1206" s="63"/>
    </row>
    <row r="1207" spans="1:17" ht="14.25" customHeight="1">
      <c r="A1207" s="21">
        <v>80</v>
      </c>
      <c r="B1207" s="7" t="s">
        <v>1292</v>
      </c>
      <c r="C1207" s="8">
        <v>20</v>
      </c>
      <c r="D1207" s="58">
        <v>1</v>
      </c>
      <c r="E1207" s="59">
        <v>1</v>
      </c>
      <c r="F1207" s="60"/>
      <c r="G1207" s="12">
        <v>4051</v>
      </c>
      <c r="H1207" s="12" t="s">
        <v>1293</v>
      </c>
      <c r="I1207" s="9">
        <v>1</v>
      </c>
      <c r="Q1207" s="38" t="s">
        <v>1294</v>
      </c>
    </row>
    <row r="1208" spans="1:17" ht="14.25" customHeight="1">
      <c r="A1208" s="21">
        <v>81</v>
      </c>
      <c r="B1208" s="7" t="s">
        <v>1268</v>
      </c>
      <c r="C1208" s="8">
        <v>20</v>
      </c>
      <c r="D1208" s="58">
        <v>1</v>
      </c>
      <c r="E1208" s="59">
        <v>1</v>
      </c>
      <c r="F1208" s="60"/>
      <c r="G1208" s="12">
        <v>4051</v>
      </c>
      <c r="H1208" s="12" t="s">
        <v>1295</v>
      </c>
      <c r="I1208" s="9">
        <v>1</v>
      </c>
      <c r="Q1208" s="38" t="s">
        <v>1296</v>
      </c>
    </row>
    <row r="1209" spans="1:16" ht="14.25" customHeight="1">
      <c r="A1209" s="21">
        <v>82</v>
      </c>
      <c r="B1209" s="7" t="s">
        <v>1246</v>
      </c>
      <c r="C1209" s="8"/>
      <c r="D1209" s="58">
        <v>1</v>
      </c>
      <c r="E1209" s="59">
        <v>1</v>
      </c>
      <c r="F1209" s="60"/>
      <c r="G1209" s="63">
        <v>2183</v>
      </c>
      <c r="H1209" s="170" t="s">
        <v>1416</v>
      </c>
      <c r="I1209" s="58">
        <v>1</v>
      </c>
      <c r="J1209" s="58"/>
      <c r="K1209" s="58"/>
      <c r="L1209" s="184" t="s">
        <v>113</v>
      </c>
      <c r="M1209" s="58"/>
      <c r="N1209" s="58"/>
      <c r="O1209" s="63"/>
      <c r="P1209" s="63"/>
    </row>
    <row r="1210" spans="1:9" ht="14.25" customHeight="1">
      <c r="A1210" s="21">
        <v>83</v>
      </c>
      <c r="B1210" s="7" t="s">
        <v>1247</v>
      </c>
      <c r="C1210" s="8">
        <v>19</v>
      </c>
      <c r="D1210" s="58">
        <v>1</v>
      </c>
      <c r="E1210" s="59">
        <v>1</v>
      </c>
      <c r="F1210" s="60"/>
      <c r="G1210" s="12">
        <v>3806</v>
      </c>
      <c r="H1210" s="12" t="s">
        <v>1297</v>
      </c>
      <c r="I1210" s="9">
        <v>1</v>
      </c>
    </row>
    <row r="1211" spans="1:9" ht="14.25" customHeight="1">
      <c r="A1211" s="21">
        <v>84</v>
      </c>
      <c r="B1211" s="7" t="s">
        <v>1278</v>
      </c>
      <c r="C1211" s="8">
        <v>19</v>
      </c>
      <c r="D1211" s="58">
        <v>2</v>
      </c>
      <c r="E1211" s="59">
        <v>1</v>
      </c>
      <c r="F1211" s="60"/>
      <c r="G1211" s="12">
        <v>3806</v>
      </c>
      <c r="H1211" s="12" t="s">
        <v>1298</v>
      </c>
      <c r="I1211" s="9">
        <v>1</v>
      </c>
    </row>
    <row r="1212" spans="1:15" ht="14.25" customHeight="1">
      <c r="A1212" s="21"/>
      <c r="B1212" s="7"/>
      <c r="C1212" s="8"/>
      <c r="D1212" s="58"/>
      <c r="E1212" s="59">
        <v>1</v>
      </c>
      <c r="F1212" s="60"/>
      <c r="H1212" s="12" t="s">
        <v>1299</v>
      </c>
      <c r="N1212" s="9" t="s">
        <v>252</v>
      </c>
      <c r="O1212" s="37">
        <v>42724</v>
      </c>
    </row>
    <row r="1213" spans="1:14" ht="14.25" customHeight="1">
      <c r="A1213" s="21"/>
      <c r="B1213" s="7"/>
      <c r="C1213" s="8"/>
      <c r="D1213" s="58"/>
      <c r="E1213" s="59"/>
      <c r="F1213" s="60"/>
      <c r="H1213" s="12" t="s">
        <v>1300</v>
      </c>
      <c r="I1213" s="9">
        <v>1</v>
      </c>
      <c r="N1213" s="9" t="s">
        <v>255</v>
      </c>
    </row>
    <row r="1214" spans="1:16" ht="14.25" customHeight="1">
      <c r="A1214" s="21">
        <v>85</v>
      </c>
      <c r="B1214" s="7" t="s">
        <v>1283</v>
      </c>
      <c r="C1214" s="8"/>
      <c r="D1214" s="58">
        <v>2</v>
      </c>
      <c r="E1214" s="59">
        <v>1</v>
      </c>
      <c r="F1214" s="60"/>
      <c r="G1214" s="63">
        <v>1890</v>
      </c>
      <c r="H1214" s="170" t="s">
        <v>1417</v>
      </c>
      <c r="I1214" s="58">
        <v>1</v>
      </c>
      <c r="J1214" s="58"/>
      <c r="K1214" s="58"/>
      <c r="L1214" s="58"/>
      <c r="M1214" s="58"/>
      <c r="N1214" s="58"/>
      <c r="O1214" s="63"/>
      <c r="P1214" s="63"/>
    </row>
    <row r="1215" spans="1:16" ht="14.25" customHeight="1">
      <c r="A1215" s="21"/>
      <c r="B1215" s="7"/>
      <c r="C1215" s="8"/>
      <c r="D1215" s="58"/>
      <c r="E1215" s="59">
        <v>1</v>
      </c>
      <c r="F1215" s="60"/>
      <c r="G1215" s="63"/>
      <c r="H1215" s="170" t="s">
        <v>1418</v>
      </c>
      <c r="I1215" s="58">
        <v>1</v>
      </c>
      <c r="J1215" s="58"/>
      <c r="K1215" s="58"/>
      <c r="L1215" s="58"/>
      <c r="M1215" s="58"/>
      <c r="N1215" s="58"/>
      <c r="O1215" s="63"/>
      <c r="P1215" s="63"/>
    </row>
    <row r="1216" spans="1:19" ht="14.25" customHeight="1">
      <c r="A1216" s="21">
        <v>86</v>
      </c>
      <c r="B1216" s="7" t="s">
        <v>1283</v>
      </c>
      <c r="C1216" s="8"/>
      <c r="D1216" s="58">
        <v>3</v>
      </c>
      <c r="E1216" s="59">
        <v>1</v>
      </c>
      <c r="F1216" s="60"/>
      <c r="G1216" s="63">
        <v>1890</v>
      </c>
      <c r="H1216" s="170" t="s">
        <v>1419</v>
      </c>
      <c r="I1216" s="58"/>
      <c r="J1216" s="58">
        <v>1</v>
      </c>
      <c r="K1216" s="58"/>
      <c r="L1216" s="58"/>
      <c r="M1216" s="58"/>
      <c r="N1216" s="184" t="s">
        <v>252</v>
      </c>
      <c r="O1216" s="262">
        <v>42519</v>
      </c>
      <c r="P1216" s="63"/>
      <c r="Q1216" s="12" t="e">
        <f>#REF!+#REF!+#REF!+#REF!+#REF!+#REF!+#REF!+#REF!+#REF!+#REF!+#REF!+#REF!+#REF!+#REF!+#REF!+#REF!+#REF!+#REF!+#REF!+#REF!+#REF!+#REF!+#REF!+#REF!+#REF!+#REF!+#REF!+#REF!+#REF!+#REF!+#REF!+#REF!+#REF!+#REF!+#REF!+#REF!+#REF!+#REF!</f>
        <v>#REF!</v>
      </c>
      <c r="S1216" s="12"/>
    </row>
    <row r="1217" spans="1:19" ht="14.25" customHeight="1">
      <c r="A1217" s="21"/>
      <c r="B1217" s="7"/>
      <c r="C1217" s="8"/>
      <c r="D1217" s="58"/>
      <c r="E1217" s="59">
        <v>1</v>
      </c>
      <c r="F1217" s="60"/>
      <c r="G1217" s="63"/>
      <c r="H1217" s="170" t="s">
        <v>1420</v>
      </c>
      <c r="I1217" s="58">
        <v>1</v>
      </c>
      <c r="J1217" s="58"/>
      <c r="K1217" s="58"/>
      <c r="L1217" s="58"/>
      <c r="M1217" s="58"/>
      <c r="N1217" s="58"/>
      <c r="O1217" s="63"/>
      <c r="P1217" s="63"/>
      <c r="Q1217" s="12"/>
      <c r="S1217" s="12"/>
    </row>
    <row r="1218" spans="1:19" ht="14.25" customHeight="1">
      <c r="A1218" s="21"/>
      <c r="B1218" s="7"/>
      <c r="C1218" s="8"/>
      <c r="D1218" s="58"/>
      <c r="E1218" s="59">
        <v>1</v>
      </c>
      <c r="F1218" s="60"/>
      <c r="G1218" s="63"/>
      <c r="H1218" s="170" t="s">
        <v>1421</v>
      </c>
      <c r="I1218" s="58"/>
      <c r="J1218" s="58">
        <v>1</v>
      </c>
      <c r="K1218" s="58"/>
      <c r="L1218" s="58"/>
      <c r="M1218" s="58"/>
      <c r="N1218" s="184" t="s">
        <v>252</v>
      </c>
      <c r="O1218" s="262">
        <v>42859</v>
      </c>
      <c r="P1218" s="63"/>
      <c r="Q1218" s="12"/>
      <c r="S1218" s="12"/>
    </row>
    <row r="1219" spans="1:9" ht="14.25" customHeight="1">
      <c r="A1219" s="21">
        <v>87</v>
      </c>
      <c r="B1219" s="7" t="s">
        <v>176</v>
      </c>
      <c r="C1219" s="8">
        <v>11</v>
      </c>
      <c r="D1219" s="9">
        <v>1</v>
      </c>
      <c r="E1219" s="10">
        <v>1</v>
      </c>
      <c r="F1219" s="11"/>
      <c r="G1219" s="12">
        <v>2193</v>
      </c>
      <c r="H1219" s="12" t="s">
        <v>1301</v>
      </c>
      <c r="I1219" s="9">
        <v>1</v>
      </c>
    </row>
    <row r="1220" spans="1:9" ht="14.25" customHeight="1">
      <c r="A1220" s="21">
        <v>88</v>
      </c>
      <c r="B1220" s="7" t="s">
        <v>1411</v>
      </c>
      <c r="C1220" s="8"/>
      <c r="D1220" s="58">
        <v>1</v>
      </c>
      <c r="E1220" s="59">
        <v>1</v>
      </c>
      <c r="F1220" s="60"/>
      <c r="G1220" s="12">
        <v>1723</v>
      </c>
      <c r="H1220" s="12" t="s">
        <v>1422</v>
      </c>
      <c r="I1220" s="9">
        <v>1</v>
      </c>
    </row>
    <row r="1221" spans="1:9" ht="14.25" customHeight="1">
      <c r="A1221" s="21">
        <v>89</v>
      </c>
      <c r="B1221" s="7" t="s">
        <v>543</v>
      </c>
      <c r="C1221" s="8">
        <v>10</v>
      </c>
      <c r="D1221" s="58">
        <v>1</v>
      </c>
      <c r="E1221" s="59">
        <v>1</v>
      </c>
      <c r="F1221" s="60"/>
      <c r="G1221" s="12">
        <v>2026</v>
      </c>
      <c r="H1221" s="12" t="s">
        <v>1302</v>
      </c>
      <c r="I1221" s="9">
        <v>1</v>
      </c>
    </row>
    <row r="1222" spans="1:10" ht="26.25" customHeight="1">
      <c r="A1222" s="21">
        <v>90</v>
      </c>
      <c r="B1222" s="7" t="s">
        <v>1303</v>
      </c>
      <c r="C1222" s="8">
        <v>5</v>
      </c>
      <c r="D1222" s="58">
        <v>2</v>
      </c>
      <c r="E1222" s="59">
        <v>1</v>
      </c>
      <c r="F1222" s="60"/>
      <c r="G1222" s="12">
        <v>1514</v>
      </c>
      <c r="J1222" s="9">
        <v>1</v>
      </c>
    </row>
    <row r="1223" spans="1:10" ht="26.25" customHeight="1">
      <c r="A1223" s="21"/>
      <c r="B1223" s="7"/>
      <c r="C1223" s="8"/>
      <c r="D1223" s="58"/>
      <c r="E1223" s="59">
        <v>1</v>
      </c>
      <c r="F1223" s="60"/>
      <c r="J1223" s="9">
        <v>1</v>
      </c>
    </row>
    <row r="1224" spans="1:15" ht="14.25" customHeight="1">
      <c r="A1224" s="21">
        <v>91</v>
      </c>
      <c r="B1224" s="7" t="s">
        <v>1304</v>
      </c>
      <c r="C1224" s="8"/>
      <c r="D1224" s="58">
        <v>1</v>
      </c>
      <c r="E1224" s="59">
        <v>1</v>
      </c>
      <c r="F1224" s="60"/>
      <c r="G1224" s="12">
        <v>1723</v>
      </c>
      <c r="H1224" s="12" t="s">
        <v>1423</v>
      </c>
      <c r="N1224" s="9" t="s">
        <v>252</v>
      </c>
      <c r="O1224" s="37">
        <v>42526</v>
      </c>
    </row>
    <row r="1225" spans="1:15" ht="14.25" customHeight="1">
      <c r="A1225" s="21"/>
      <c r="B1225" s="7"/>
      <c r="C1225" s="8"/>
      <c r="D1225" s="58"/>
      <c r="E1225" s="59"/>
      <c r="F1225" s="60"/>
      <c r="H1225" s="12" t="s">
        <v>1424</v>
      </c>
      <c r="I1225" s="9">
        <v>1</v>
      </c>
      <c r="N1225" s="9" t="s">
        <v>255</v>
      </c>
      <c r="O1225" s="37"/>
    </row>
    <row r="1226" spans="1:16" ht="16.5" customHeight="1">
      <c r="A1226" s="283" t="s">
        <v>1305</v>
      </c>
      <c r="B1226" s="283"/>
      <c r="C1226" s="126"/>
      <c r="D1226" s="106">
        <f>SUM(D1072:D1224)</f>
        <v>136</v>
      </c>
      <c r="E1226" s="106"/>
      <c r="F1226" s="106"/>
      <c r="G1226" s="107"/>
      <c r="H1226" s="107"/>
      <c r="I1226" s="106"/>
      <c r="J1226" s="106"/>
      <c r="K1226" s="106"/>
      <c r="L1226" s="106"/>
      <c r="M1226" s="106"/>
      <c r="N1226" s="106"/>
      <c r="O1226" s="107"/>
      <c r="P1226" s="107"/>
    </row>
    <row r="1227" spans="1:16" ht="14.25" customHeight="1">
      <c r="A1227" s="277" t="s">
        <v>122</v>
      </c>
      <c r="B1227" s="277"/>
      <c r="C1227" s="68"/>
      <c r="E1227" s="11"/>
      <c r="F1227" s="11"/>
      <c r="G1227" s="19"/>
      <c r="H1227" s="19"/>
      <c r="I1227" s="11"/>
      <c r="J1227" s="11"/>
      <c r="K1227" s="11"/>
      <c r="L1227" s="11"/>
      <c r="M1227" s="11"/>
      <c r="N1227" s="11"/>
      <c r="O1227" s="19"/>
      <c r="P1227" s="19"/>
    </row>
    <row r="1228" spans="1:16" s="188" customFormat="1" ht="33" customHeight="1">
      <c r="A1228" s="126"/>
      <c r="B1228" s="126" t="s">
        <v>1306</v>
      </c>
      <c r="C1228" s="126"/>
      <c r="D1228" s="235"/>
      <c r="E1228" s="235"/>
      <c r="F1228" s="235"/>
      <c r="G1228" s="126"/>
      <c r="H1228" s="126"/>
      <c r="I1228" s="235"/>
      <c r="J1228" s="235"/>
      <c r="K1228" s="235"/>
      <c r="L1228" s="235"/>
      <c r="M1228" s="235"/>
      <c r="N1228" s="235"/>
      <c r="O1228" s="126"/>
      <c r="P1228" s="126"/>
    </row>
    <row r="1229" spans="1:16" s="188" customFormat="1" ht="37.5" customHeight="1">
      <c r="A1229" s="97"/>
      <c r="B1229" s="212" t="s">
        <v>1307</v>
      </c>
      <c r="C1229" s="97"/>
      <c r="D1229" s="198">
        <f>SUM(E1229:F1229)</f>
        <v>3</v>
      </c>
      <c r="E1229" s="198">
        <f>SUM(E1230:E1233)</f>
        <v>2</v>
      </c>
      <c r="F1229" s="198">
        <f>SUM(F1230:F1233)</f>
        <v>1</v>
      </c>
      <c r="G1229" s="97"/>
      <c r="H1229" s="97"/>
      <c r="I1229" s="139"/>
      <c r="J1229" s="139"/>
      <c r="K1229" s="139"/>
      <c r="L1229" s="139"/>
      <c r="M1229" s="139"/>
      <c r="N1229" s="139"/>
      <c r="O1229" s="97"/>
      <c r="P1229" s="97"/>
    </row>
    <row r="1230" spans="1:16" ht="27.75" customHeight="1">
      <c r="A1230" s="6">
        <v>1</v>
      </c>
      <c r="B1230" s="7" t="s">
        <v>1308</v>
      </c>
      <c r="C1230" s="8">
        <v>12</v>
      </c>
      <c r="D1230" s="9">
        <v>1</v>
      </c>
      <c r="E1230" s="10">
        <v>1</v>
      </c>
      <c r="F1230" s="11"/>
      <c r="G1230" s="12">
        <v>2360</v>
      </c>
      <c r="H1230" s="12" t="s">
        <v>582</v>
      </c>
      <c r="I1230" s="9">
        <v>0.5</v>
      </c>
      <c r="M1230" s="9" t="s">
        <v>117</v>
      </c>
      <c r="P1230" s="12" t="s">
        <v>1309</v>
      </c>
    </row>
    <row r="1231" spans="1:10" ht="15.75" customHeight="1">
      <c r="A1231" s="6"/>
      <c r="B1231" s="7"/>
      <c r="C1231" s="8"/>
      <c r="E1231" s="10"/>
      <c r="F1231" s="11"/>
      <c r="J1231" s="9">
        <v>0.5</v>
      </c>
    </row>
    <row r="1232" spans="1:16" ht="14.25" customHeight="1">
      <c r="A1232" s="6">
        <v>2</v>
      </c>
      <c r="B1232" s="51" t="s">
        <v>1310</v>
      </c>
      <c r="C1232" s="42">
        <v>10</v>
      </c>
      <c r="D1232" s="9">
        <v>1</v>
      </c>
      <c r="E1232" s="10">
        <v>1</v>
      </c>
      <c r="F1232" s="11"/>
      <c r="G1232" s="12">
        <v>2026</v>
      </c>
      <c r="H1232" s="12" t="s">
        <v>210</v>
      </c>
      <c r="I1232" s="9">
        <v>1</v>
      </c>
      <c r="P1232" s="12" t="s">
        <v>1309</v>
      </c>
    </row>
    <row r="1233" spans="1:66" s="197" customFormat="1" ht="14.25" customHeight="1">
      <c r="A1233" s="13">
        <v>3</v>
      </c>
      <c r="B1233" s="62" t="s">
        <v>1047</v>
      </c>
      <c r="C1233" s="61">
        <v>10</v>
      </c>
      <c r="D1233" s="16">
        <v>1</v>
      </c>
      <c r="E1233" s="17"/>
      <c r="F1233" s="17">
        <v>1</v>
      </c>
      <c r="G1233" s="18">
        <v>2026</v>
      </c>
      <c r="H1233" s="18" t="s">
        <v>1311</v>
      </c>
      <c r="I1233" s="16">
        <v>1</v>
      </c>
      <c r="J1233" s="16"/>
      <c r="K1233" s="16"/>
      <c r="L1233" s="16"/>
      <c r="M1233" s="16"/>
      <c r="N1233" s="16"/>
      <c r="O1233" s="18"/>
      <c r="P1233" s="18" t="s">
        <v>1309</v>
      </c>
      <c r="S1233" s="38"/>
      <c r="T1233" s="38"/>
      <c r="U1233" s="38"/>
      <c r="V1233" s="38"/>
      <c r="W1233" s="38"/>
      <c r="X1233" s="38"/>
      <c r="Y1233" s="38"/>
      <c r="Z1233" s="38"/>
      <c r="AA1233" s="38"/>
      <c r="AB1233" s="38"/>
      <c r="AC1233" s="38"/>
      <c r="AD1233" s="38"/>
      <c r="AE1233" s="38"/>
      <c r="AF1233" s="38"/>
      <c r="AG1233" s="38"/>
      <c r="AH1233" s="38"/>
      <c r="AI1233" s="38"/>
      <c r="AJ1233" s="38"/>
      <c r="AK1233" s="38"/>
      <c r="AL1233" s="38"/>
      <c r="AM1233" s="38"/>
      <c r="AN1233" s="38"/>
      <c r="AO1233" s="38"/>
      <c r="AP1233" s="38"/>
      <c r="AQ1233" s="38"/>
      <c r="AR1233" s="38"/>
      <c r="AS1233" s="38"/>
      <c r="AT1233" s="38"/>
      <c r="AU1233" s="38"/>
      <c r="AV1233" s="38"/>
      <c r="AW1233" s="38"/>
      <c r="AX1233" s="38"/>
      <c r="AY1233" s="38"/>
      <c r="AZ1233" s="38"/>
      <c r="BA1233" s="38"/>
      <c r="BB1233" s="38"/>
      <c r="BC1233" s="38"/>
      <c r="BD1233" s="38"/>
      <c r="BE1233" s="38"/>
      <c r="BF1233" s="38"/>
      <c r="BG1233" s="38"/>
      <c r="BH1233" s="38"/>
      <c r="BI1233" s="38"/>
      <c r="BJ1233" s="38"/>
      <c r="BK1233" s="38"/>
      <c r="BL1233" s="38"/>
      <c r="BM1233" s="38"/>
      <c r="BN1233" s="38"/>
    </row>
    <row r="1234" spans="1:16" ht="14.25" customHeight="1">
      <c r="A1234" s="281" t="s">
        <v>147</v>
      </c>
      <c r="B1234" s="281"/>
      <c r="C1234" s="68"/>
      <c r="D1234" s="11">
        <f>SUM(D1230:D1233)</f>
        <v>3</v>
      </c>
      <c r="E1234" s="11"/>
      <c r="F1234" s="11"/>
      <c r="G1234" s="19"/>
      <c r="H1234" s="19"/>
      <c r="I1234" s="11"/>
      <c r="J1234" s="11"/>
      <c r="K1234" s="11"/>
      <c r="L1234" s="11"/>
      <c r="M1234" s="11"/>
      <c r="N1234" s="11"/>
      <c r="O1234" s="19"/>
      <c r="P1234" s="19"/>
    </row>
    <row r="1235" spans="1:16" ht="14.25" customHeight="1">
      <c r="A1235" s="277" t="s">
        <v>122</v>
      </c>
      <c r="B1235" s="277"/>
      <c r="C1235" s="68"/>
      <c r="D1235" s="9">
        <f>D1233</f>
        <v>1</v>
      </c>
      <c r="E1235" s="11"/>
      <c r="F1235" s="11"/>
      <c r="G1235" s="19"/>
      <c r="H1235" s="19"/>
      <c r="I1235" s="11"/>
      <c r="J1235" s="11"/>
      <c r="K1235" s="11"/>
      <c r="L1235" s="11"/>
      <c r="M1235" s="11"/>
      <c r="N1235" s="11"/>
      <c r="O1235" s="19"/>
      <c r="P1235" s="19"/>
    </row>
    <row r="1236" spans="1:16" s="188" customFormat="1" ht="32.25" customHeight="1">
      <c r="A1236" s="97"/>
      <c r="B1236" s="212" t="s">
        <v>1312</v>
      </c>
      <c r="C1236" s="97"/>
      <c r="D1236" s="198">
        <f>SUM(E1236:F1236)</f>
        <v>4</v>
      </c>
      <c r="E1236" s="198">
        <f>SUM(E1237:E1240)</f>
        <v>4</v>
      </c>
      <c r="F1236" s="198">
        <f>SUM(F1237:F1240)</f>
        <v>0</v>
      </c>
      <c r="G1236" s="97"/>
      <c r="H1236" s="97"/>
      <c r="I1236" s="139"/>
      <c r="J1236" s="139"/>
      <c r="K1236" s="139"/>
      <c r="L1236" s="139"/>
      <c r="M1236" s="139"/>
      <c r="N1236" s="139"/>
      <c r="O1236" s="97"/>
      <c r="P1236" s="97"/>
    </row>
    <row r="1237" spans="1:16" ht="14.25" customHeight="1">
      <c r="A1237" s="21">
        <v>1</v>
      </c>
      <c r="B1237" s="7" t="s">
        <v>1209</v>
      </c>
      <c r="C1237" s="8">
        <v>11</v>
      </c>
      <c r="D1237" s="9">
        <v>1</v>
      </c>
      <c r="E1237" s="10">
        <v>1</v>
      </c>
      <c r="F1237" s="11"/>
      <c r="G1237" s="12">
        <v>2193</v>
      </c>
      <c r="H1237" s="12" t="s">
        <v>1313</v>
      </c>
      <c r="I1237" s="9">
        <v>1</v>
      </c>
      <c r="P1237" s="12" t="s">
        <v>1309</v>
      </c>
    </row>
    <row r="1238" spans="1:16" ht="14.25" customHeight="1">
      <c r="A1238" s="21">
        <v>2</v>
      </c>
      <c r="B1238" s="51" t="s">
        <v>133</v>
      </c>
      <c r="C1238" s="42">
        <v>10</v>
      </c>
      <c r="D1238" s="9">
        <v>3</v>
      </c>
      <c r="E1238" s="10">
        <v>1</v>
      </c>
      <c r="F1238" s="11"/>
      <c r="G1238" s="12">
        <v>2026</v>
      </c>
      <c r="H1238" s="12" t="s">
        <v>1314</v>
      </c>
      <c r="I1238" s="9">
        <v>1</v>
      </c>
      <c r="P1238" s="12" t="s">
        <v>1309</v>
      </c>
    </row>
    <row r="1239" spans="1:16" ht="14.25" customHeight="1">
      <c r="A1239" s="21"/>
      <c r="B1239" s="51"/>
      <c r="E1239" s="10">
        <v>1</v>
      </c>
      <c r="F1239" s="11"/>
      <c r="H1239" s="12" t="s">
        <v>1315</v>
      </c>
      <c r="I1239" s="9">
        <v>1</v>
      </c>
      <c r="P1239" s="12" t="s">
        <v>1309</v>
      </c>
    </row>
    <row r="1240" spans="1:16" ht="14.25" customHeight="1">
      <c r="A1240" s="21"/>
      <c r="B1240" s="51"/>
      <c r="E1240" s="10">
        <v>1</v>
      </c>
      <c r="F1240" s="11"/>
      <c r="H1240" s="36" t="s">
        <v>1316</v>
      </c>
      <c r="J1240" s="9">
        <v>1</v>
      </c>
      <c r="N1240" s="9" t="s">
        <v>252</v>
      </c>
      <c r="O1240" s="37">
        <v>42776</v>
      </c>
      <c r="P1240" s="12" t="s">
        <v>1309</v>
      </c>
    </row>
    <row r="1241" spans="1:15" ht="14.25" customHeight="1">
      <c r="A1241" s="21"/>
      <c r="B1241" s="51"/>
      <c r="E1241" s="10"/>
      <c r="F1241" s="11"/>
      <c r="H1241" s="36"/>
      <c r="O1241" s="37"/>
    </row>
    <row r="1242" spans="1:16" ht="14.25" customHeight="1">
      <c r="A1242" s="281" t="s">
        <v>147</v>
      </c>
      <c r="B1242" s="281"/>
      <c r="C1242" s="68"/>
      <c r="D1242" s="11">
        <f>SUM(D1237:D1238)</f>
        <v>4</v>
      </c>
      <c r="E1242" s="11"/>
      <c r="F1242" s="11"/>
      <c r="G1242" s="19"/>
      <c r="H1242" s="19"/>
      <c r="I1242" s="11"/>
      <c r="J1242" s="11"/>
      <c r="K1242" s="11"/>
      <c r="L1242" s="11"/>
      <c r="M1242" s="11"/>
      <c r="N1242" s="11"/>
      <c r="O1242" s="19"/>
      <c r="P1242" s="19"/>
    </row>
    <row r="1243" spans="1:16" ht="14.25" customHeight="1">
      <c r="A1243" s="277" t="s">
        <v>122</v>
      </c>
      <c r="B1243" s="277"/>
      <c r="C1243" s="68"/>
      <c r="D1243" s="46"/>
      <c r="E1243" s="47"/>
      <c r="F1243" s="47"/>
      <c r="G1243" s="19"/>
      <c r="H1243" s="19"/>
      <c r="I1243" s="11"/>
      <c r="J1243" s="11"/>
      <c r="K1243" s="11"/>
      <c r="L1243" s="11"/>
      <c r="M1243" s="11"/>
      <c r="N1243" s="11"/>
      <c r="O1243" s="19"/>
      <c r="P1243" s="19"/>
    </row>
    <row r="1244" spans="1:16" s="188" customFormat="1" ht="18" customHeight="1">
      <c r="A1244" s="97"/>
      <c r="B1244" s="212" t="s">
        <v>1317</v>
      </c>
      <c r="C1244" s="97"/>
      <c r="D1244" s="198">
        <f>SUM(E1244:F1244)</f>
        <v>13</v>
      </c>
      <c r="E1244" s="198">
        <f>SUM(E1245:E1260)</f>
        <v>13</v>
      </c>
      <c r="F1244" s="198">
        <f>SUM(F1245:F1260)</f>
        <v>0</v>
      </c>
      <c r="G1244" s="97"/>
      <c r="H1244" s="97"/>
      <c r="I1244" s="139"/>
      <c r="J1244" s="139"/>
      <c r="K1244" s="139"/>
      <c r="L1244" s="139"/>
      <c r="M1244" s="139"/>
      <c r="N1244" s="139"/>
      <c r="O1244" s="97"/>
      <c r="P1244" s="97"/>
    </row>
    <row r="1245" spans="1:16" ht="14.25" customHeight="1">
      <c r="A1245" s="21">
        <v>1</v>
      </c>
      <c r="B1245" s="51" t="s">
        <v>1133</v>
      </c>
      <c r="C1245" s="42">
        <v>12</v>
      </c>
      <c r="D1245" s="9">
        <v>1</v>
      </c>
      <c r="E1245" s="10">
        <v>1</v>
      </c>
      <c r="F1245" s="11"/>
      <c r="G1245" s="12">
        <v>2360</v>
      </c>
      <c r="H1245" s="12" t="s">
        <v>1318</v>
      </c>
      <c r="I1245" s="9">
        <v>1</v>
      </c>
      <c r="P1245" s="12" t="s">
        <v>1319</v>
      </c>
    </row>
    <row r="1246" spans="1:16" ht="14.25" customHeight="1">
      <c r="A1246" s="21">
        <v>2</v>
      </c>
      <c r="B1246" s="51" t="s">
        <v>1320</v>
      </c>
      <c r="D1246" s="9">
        <v>1</v>
      </c>
      <c r="E1246" s="10">
        <v>1</v>
      </c>
      <c r="F1246" s="11"/>
      <c r="G1246" s="12">
        <v>2124</v>
      </c>
      <c r="H1246" s="12" t="s">
        <v>1321</v>
      </c>
      <c r="I1246" s="9">
        <v>1</v>
      </c>
      <c r="P1246" s="12" t="s">
        <v>1319</v>
      </c>
    </row>
    <row r="1247" spans="1:16" ht="14.25" customHeight="1">
      <c r="A1247" s="21">
        <v>3</v>
      </c>
      <c r="B1247" s="51" t="s">
        <v>543</v>
      </c>
      <c r="C1247" s="42">
        <v>10</v>
      </c>
      <c r="D1247" s="9">
        <v>5</v>
      </c>
      <c r="E1247" s="10">
        <v>1</v>
      </c>
      <c r="F1247" s="11"/>
      <c r="G1247" s="12">
        <v>2026</v>
      </c>
      <c r="H1247" s="12" t="s">
        <v>894</v>
      </c>
      <c r="I1247" s="9">
        <v>1</v>
      </c>
      <c r="P1247" s="12" t="s">
        <v>1319</v>
      </c>
    </row>
    <row r="1248" spans="1:16" ht="14.25" customHeight="1">
      <c r="A1248" s="21"/>
      <c r="B1248" s="51"/>
      <c r="E1248" s="10">
        <v>1</v>
      </c>
      <c r="F1248" s="11"/>
      <c r="H1248" s="12" t="s">
        <v>1322</v>
      </c>
      <c r="I1248" s="9">
        <v>1</v>
      </c>
      <c r="P1248" s="12" t="s">
        <v>1319</v>
      </c>
    </row>
    <row r="1249" spans="1:16" ht="14.25" customHeight="1">
      <c r="A1249" s="21"/>
      <c r="B1249" s="51"/>
      <c r="E1249" s="10">
        <v>1</v>
      </c>
      <c r="F1249" s="11"/>
      <c r="H1249" s="12" t="s">
        <v>1323</v>
      </c>
      <c r="I1249" s="9">
        <v>1</v>
      </c>
      <c r="P1249" s="12" t="s">
        <v>1319</v>
      </c>
    </row>
    <row r="1250" spans="1:16" ht="14.25" customHeight="1">
      <c r="A1250" s="21"/>
      <c r="B1250" s="51"/>
      <c r="E1250" s="10">
        <v>1</v>
      </c>
      <c r="F1250" s="11"/>
      <c r="H1250" s="12" t="s">
        <v>1324</v>
      </c>
      <c r="I1250" s="9">
        <v>1</v>
      </c>
      <c r="P1250" s="12" t="s">
        <v>1319</v>
      </c>
    </row>
    <row r="1251" spans="1:16" ht="14.25" customHeight="1">
      <c r="A1251" s="21"/>
      <c r="B1251" s="51"/>
      <c r="E1251" s="10">
        <v>1</v>
      </c>
      <c r="F1251" s="11"/>
      <c r="H1251" s="12" t="s">
        <v>1325</v>
      </c>
      <c r="I1251" s="9">
        <v>1</v>
      </c>
      <c r="P1251" s="12" t="s">
        <v>1319</v>
      </c>
    </row>
    <row r="1252" spans="2:6" ht="25.5" customHeight="1">
      <c r="B1252" s="121" t="s">
        <v>1326</v>
      </c>
      <c r="C1252" s="20"/>
      <c r="E1252" s="11"/>
      <c r="F1252" s="11"/>
    </row>
    <row r="1253" spans="1:16" ht="14.25" customHeight="1">
      <c r="A1253" s="21">
        <v>4</v>
      </c>
      <c r="B1253" s="7" t="s">
        <v>1327</v>
      </c>
      <c r="C1253" s="8">
        <v>10</v>
      </c>
      <c r="D1253" s="9">
        <v>1</v>
      </c>
      <c r="E1253" s="10">
        <v>1</v>
      </c>
      <c r="F1253" s="11"/>
      <c r="G1253" s="12">
        <v>2026</v>
      </c>
      <c r="H1253" s="12" t="s">
        <v>1328</v>
      </c>
      <c r="I1253" s="9">
        <v>1</v>
      </c>
      <c r="P1253" s="12" t="s">
        <v>1319</v>
      </c>
    </row>
    <row r="1254" spans="1:16" ht="14.25" customHeight="1">
      <c r="A1254" s="21">
        <v>5</v>
      </c>
      <c r="B1254" s="51" t="s">
        <v>543</v>
      </c>
      <c r="C1254" s="42">
        <v>10</v>
      </c>
      <c r="D1254" s="9">
        <v>1</v>
      </c>
      <c r="E1254" s="10">
        <v>1</v>
      </c>
      <c r="F1254" s="11"/>
      <c r="G1254" s="12">
        <v>2026</v>
      </c>
      <c r="H1254" s="52" t="s">
        <v>1329</v>
      </c>
      <c r="I1254" s="9">
        <v>1</v>
      </c>
      <c r="P1254" s="12" t="s">
        <v>1319</v>
      </c>
    </row>
    <row r="1255" spans="1:16" ht="27" customHeight="1">
      <c r="A1255" s="99"/>
      <c r="B1255" s="98" t="s">
        <v>1330</v>
      </c>
      <c r="C1255" s="8"/>
      <c r="D1255" s="58"/>
      <c r="E1255" s="60"/>
      <c r="F1255" s="60"/>
      <c r="G1255" s="63"/>
      <c r="H1255" s="63"/>
      <c r="I1255" s="58"/>
      <c r="J1255" s="58"/>
      <c r="K1255" s="58"/>
      <c r="L1255" s="58"/>
      <c r="M1255" s="58"/>
      <c r="N1255" s="58"/>
      <c r="O1255" s="63"/>
      <c r="P1255" s="63"/>
    </row>
    <row r="1256" spans="1:16" ht="14.25" customHeight="1">
      <c r="A1256" s="21">
        <v>6</v>
      </c>
      <c r="B1256" s="7" t="s">
        <v>1327</v>
      </c>
      <c r="C1256" s="8">
        <v>10</v>
      </c>
      <c r="D1256" s="58">
        <v>1</v>
      </c>
      <c r="E1256" s="59">
        <v>1</v>
      </c>
      <c r="F1256" s="60"/>
      <c r="G1256" s="12">
        <v>2026</v>
      </c>
      <c r="H1256" s="12" t="s">
        <v>1331</v>
      </c>
      <c r="I1256" s="9">
        <v>1</v>
      </c>
      <c r="P1256" s="12" t="s">
        <v>1319</v>
      </c>
    </row>
    <row r="1257" spans="1:16" ht="14.25" customHeight="1">
      <c r="A1257" s="21">
        <v>7</v>
      </c>
      <c r="B1257" s="7" t="s">
        <v>543</v>
      </c>
      <c r="C1257" s="8">
        <v>10</v>
      </c>
      <c r="D1257" s="58">
        <v>1</v>
      </c>
      <c r="E1257" s="59">
        <v>1</v>
      </c>
      <c r="F1257" s="60"/>
      <c r="G1257" s="12">
        <v>2026</v>
      </c>
      <c r="H1257" s="12" t="s">
        <v>1332</v>
      </c>
      <c r="I1257" s="9">
        <v>1</v>
      </c>
      <c r="P1257" s="12" t="s">
        <v>1319</v>
      </c>
    </row>
    <row r="1258" spans="2:6" ht="14.25" customHeight="1">
      <c r="B1258" s="121" t="s">
        <v>1333</v>
      </c>
      <c r="C1258" s="20"/>
      <c r="E1258" s="11"/>
      <c r="F1258" s="11"/>
    </row>
    <row r="1259" spans="1:9" ht="14.25" customHeight="1">
      <c r="A1259" s="21">
        <v>8</v>
      </c>
      <c r="B1259" s="7" t="s">
        <v>1327</v>
      </c>
      <c r="C1259" s="8">
        <v>10</v>
      </c>
      <c r="D1259" s="9">
        <v>1</v>
      </c>
      <c r="E1259" s="10">
        <v>1</v>
      </c>
      <c r="F1259" s="11"/>
      <c r="G1259" s="12">
        <v>2026</v>
      </c>
      <c r="H1259" s="12" t="s">
        <v>1334</v>
      </c>
      <c r="I1259" s="9">
        <v>1</v>
      </c>
    </row>
    <row r="1260" spans="1:16" ht="14.25" customHeight="1">
      <c r="A1260" s="21">
        <v>9</v>
      </c>
      <c r="B1260" s="51" t="s">
        <v>543</v>
      </c>
      <c r="C1260" s="42">
        <v>10</v>
      </c>
      <c r="D1260" s="9">
        <v>1</v>
      </c>
      <c r="E1260" s="10">
        <v>1</v>
      </c>
      <c r="F1260" s="11"/>
      <c r="G1260" s="12">
        <v>2026</v>
      </c>
      <c r="H1260" s="12" t="s">
        <v>1335</v>
      </c>
      <c r="I1260" s="9">
        <v>1</v>
      </c>
      <c r="P1260" s="12" t="s">
        <v>1319</v>
      </c>
    </row>
    <row r="1261" spans="1:16" ht="14.25" customHeight="1">
      <c r="A1261" s="281" t="s">
        <v>147</v>
      </c>
      <c r="B1261" s="281"/>
      <c r="C1261" s="68"/>
      <c r="D1261" s="11">
        <f>SUM(D1245:D1260)</f>
        <v>13</v>
      </c>
      <c r="E1261" s="11"/>
      <c r="F1261" s="11"/>
      <c r="G1261" s="19"/>
      <c r="I1261" s="11"/>
      <c r="J1261" s="11"/>
      <c r="K1261" s="11"/>
      <c r="L1261" s="11"/>
      <c r="M1261" s="11"/>
      <c r="N1261" s="11"/>
      <c r="O1261" s="19"/>
      <c r="P1261" s="19"/>
    </row>
    <row r="1262" spans="1:16" ht="15" customHeight="1">
      <c r="A1262" s="280" t="s">
        <v>1105</v>
      </c>
      <c r="B1262" s="280"/>
      <c r="C1262" s="68"/>
      <c r="D1262" s="46"/>
      <c r="E1262" s="47"/>
      <c r="F1262" s="47"/>
      <c r="G1262" s="19"/>
      <c r="H1262" s="19"/>
      <c r="I1262" s="11"/>
      <c r="J1262" s="11"/>
      <c r="K1262" s="11"/>
      <c r="L1262" s="11"/>
      <c r="M1262" s="11"/>
      <c r="N1262" s="11"/>
      <c r="O1262" s="19"/>
      <c r="P1262" s="19"/>
    </row>
    <row r="1263" spans="1:16" s="188" customFormat="1" ht="18" customHeight="1">
      <c r="A1263" s="97"/>
      <c r="B1263" s="212" t="s">
        <v>1336</v>
      </c>
      <c r="C1263" s="97"/>
      <c r="D1263" s="198">
        <f>SUM(E1263:F1263)</f>
        <v>9</v>
      </c>
      <c r="E1263" s="198">
        <f>SUM(E1264:E1275)</f>
        <v>8</v>
      </c>
      <c r="F1263" s="198">
        <f>SUM(F1264:F1275)</f>
        <v>1</v>
      </c>
      <c r="G1263" s="97"/>
      <c r="H1263" s="97"/>
      <c r="I1263" s="139"/>
      <c r="J1263" s="139"/>
      <c r="K1263" s="139"/>
      <c r="L1263" s="139"/>
      <c r="M1263" s="139"/>
      <c r="N1263" s="139"/>
      <c r="O1263" s="97"/>
      <c r="P1263" s="97"/>
    </row>
    <row r="1264" spans="1:16" ht="14.25" customHeight="1">
      <c r="A1264" s="21">
        <v>1</v>
      </c>
      <c r="B1264" s="51" t="s">
        <v>1209</v>
      </c>
      <c r="C1264" s="42">
        <v>12</v>
      </c>
      <c r="D1264" s="9">
        <v>1</v>
      </c>
      <c r="E1264" s="10">
        <v>1</v>
      </c>
      <c r="F1264" s="11"/>
      <c r="G1264" s="12">
        <v>2360</v>
      </c>
      <c r="H1264" s="12" t="s">
        <v>508</v>
      </c>
      <c r="I1264" s="9">
        <v>1</v>
      </c>
      <c r="P1264" s="12" t="s">
        <v>1309</v>
      </c>
    </row>
    <row r="1265" spans="1:16" ht="14.25" customHeight="1">
      <c r="A1265" s="21">
        <v>2</v>
      </c>
      <c r="B1265" s="51" t="s">
        <v>1337</v>
      </c>
      <c r="D1265" s="9">
        <v>1</v>
      </c>
      <c r="E1265" s="10">
        <v>1</v>
      </c>
      <c r="F1265" s="11"/>
      <c r="G1265" s="12">
        <v>2124</v>
      </c>
      <c r="J1265" s="9">
        <v>1</v>
      </c>
      <c r="P1265" s="12" t="s">
        <v>1309</v>
      </c>
    </row>
    <row r="1266" spans="1:16" ht="14.25" customHeight="1">
      <c r="A1266" s="21">
        <v>3</v>
      </c>
      <c r="B1266" s="24" t="s">
        <v>1338</v>
      </c>
      <c r="C1266" s="42">
        <v>10</v>
      </c>
      <c r="D1266" s="9">
        <v>6</v>
      </c>
      <c r="E1266" s="10">
        <v>1</v>
      </c>
      <c r="F1266" s="11"/>
      <c r="G1266" s="12">
        <v>2026</v>
      </c>
      <c r="H1266" s="12" t="s">
        <v>800</v>
      </c>
      <c r="I1266" s="9">
        <v>1</v>
      </c>
      <c r="P1266" s="12" t="s">
        <v>1309</v>
      </c>
    </row>
    <row r="1267" spans="1:16" ht="14.25" customHeight="1">
      <c r="A1267" s="21"/>
      <c r="B1267" s="24"/>
      <c r="E1267" s="10">
        <v>1</v>
      </c>
      <c r="F1267" s="11"/>
      <c r="H1267" s="52" t="s">
        <v>1339</v>
      </c>
      <c r="I1267" s="9">
        <v>1</v>
      </c>
      <c r="N1267" s="9" t="s">
        <v>799</v>
      </c>
      <c r="P1267" s="12" t="s">
        <v>1309</v>
      </c>
    </row>
    <row r="1268" spans="1:16" ht="14.25" customHeight="1">
      <c r="A1268" s="21"/>
      <c r="B1268" s="24"/>
      <c r="E1268" s="10">
        <v>1</v>
      </c>
      <c r="F1268" s="11"/>
      <c r="H1268" s="12" t="s">
        <v>801</v>
      </c>
      <c r="I1268" s="9">
        <v>1</v>
      </c>
      <c r="P1268" s="12" t="s">
        <v>1309</v>
      </c>
    </row>
    <row r="1269" spans="1:16" ht="14.25" customHeight="1">
      <c r="A1269" s="21"/>
      <c r="B1269" s="24"/>
      <c r="E1269" s="10">
        <v>0.5</v>
      </c>
      <c r="F1269" s="11"/>
      <c r="H1269" s="12" t="s">
        <v>802</v>
      </c>
      <c r="I1269" s="9">
        <v>0.5</v>
      </c>
      <c r="M1269" s="12" t="s">
        <v>117</v>
      </c>
      <c r="N1269" s="9" t="s">
        <v>806</v>
      </c>
      <c r="P1269" s="12" t="s">
        <v>1309</v>
      </c>
    </row>
    <row r="1270" spans="1:13" ht="14.25" customHeight="1">
      <c r="A1270" s="21"/>
      <c r="B1270" s="24"/>
      <c r="E1270" s="10">
        <v>0.5</v>
      </c>
      <c r="F1270" s="11"/>
      <c r="H1270" s="12" t="s">
        <v>803</v>
      </c>
      <c r="I1270" s="9">
        <v>0.5</v>
      </c>
      <c r="M1270" s="12" t="s">
        <v>167</v>
      </c>
    </row>
    <row r="1271" spans="1:16" ht="14.25" customHeight="1">
      <c r="A1271" s="21"/>
      <c r="B1271" s="24"/>
      <c r="E1271" s="10">
        <v>0.5</v>
      </c>
      <c r="F1271" s="11"/>
      <c r="H1271" s="12" t="s">
        <v>804</v>
      </c>
      <c r="I1271" s="9">
        <v>0.5</v>
      </c>
      <c r="M1271" s="9" t="s">
        <v>167</v>
      </c>
      <c r="P1271" s="12" t="s">
        <v>1309</v>
      </c>
    </row>
    <row r="1272" spans="1:10" ht="14.25" customHeight="1">
      <c r="A1272" s="21"/>
      <c r="B1272" s="24"/>
      <c r="E1272" s="10">
        <v>0.5</v>
      </c>
      <c r="F1272" s="11"/>
      <c r="J1272" s="9">
        <v>0.5</v>
      </c>
    </row>
    <row r="1273" spans="1:16" ht="14.25" customHeight="1">
      <c r="A1273" s="21"/>
      <c r="B1273" s="24"/>
      <c r="E1273" s="10">
        <v>1</v>
      </c>
      <c r="F1273" s="11"/>
      <c r="J1273" s="9">
        <v>1</v>
      </c>
      <c r="P1273" s="12" t="s">
        <v>1309</v>
      </c>
    </row>
    <row r="1274" spans="1:66" s="197" customFormat="1" ht="14.25" customHeight="1">
      <c r="A1274" s="25">
        <v>4</v>
      </c>
      <c r="B1274" s="26" t="s">
        <v>1340</v>
      </c>
      <c r="C1274" s="61">
        <v>10</v>
      </c>
      <c r="D1274" s="16">
        <v>1</v>
      </c>
      <c r="E1274" s="17"/>
      <c r="F1274" s="17">
        <v>1</v>
      </c>
      <c r="G1274" s="18">
        <v>2026</v>
      </c>
      <c r="H1274" s="18" t="s">
        <v>1341</v>
      </c>
      <c r="I1274" s="16"/>
      <c r="J1274" s="16"/>
      <c r="K1274" s="16"/>
      <c r="L1274" s="16"/>
      <c r="M1274" s="16"/>
      <c r="N1274" s="108" t="s">
        <v>252</v>
      </c>
      <c r="O1274" s="69">
        <v>42891</v>
      </c>
      <c r="P1274" s="18" t="s">
        <v>1309</v>
      </c>
      <c r="S1274" s="38"/>
      <c r="T1274" s="38"/>
      <c r="U1274" s="38"/>
      <c r="V1274" s="38"/>
      <c r="W1274" s="38"/>
      <c r="X1274" s="38"/>
      <c r="Y1274" s="38"/>
      <c r="Z1274" s="38"/>
      <c r="AA1274" s="38"/>
      <c r="AB1274" s="38"/>
      <c r="AC1274" s="38"/>
      <c r="AD1274" s="38"/>
      <c r="AE1274" s="38"/>
      <c r="AF1274" s="38"/>
      <c r="AG1274" s="38"/>
      <c r="AH1274" s="38"/>
      <c r="AI1274" s="38"/>
      <c r="AJ1274" s="38"/>
      <c r="AK1274" s="38"/>
      <c r="AL1274" s="38"/>
      <c r="AM1274" s="38"/>
      <c r="AN1274" s="38"/>
      <c r="AO1274" s="38"/>
      <c r="AP1274" s="38"/>
      <c r="AQ1274" s="38"/>
      <c r="AR1274" s="38"/>
      <c r="AS1274" s="38"/>
      <c r="AT1274" s="38"/>
      <c r="AU1274" s="38"/>
      <c r="AV1274" s="38"/>
      <c r="AW1274" s="38"/>
      <c r="AX1274" s="38"/>
      <c r="AY1274" s="38"/>
      <c r="AZ1274" s="38"/>
      <c r="BA1274" s="38"/>
      <c r="BB1274" s="38"/>
      <c r="BC1274" s="38"/>
      <c r="BD1274" s="38"/>
      <c r="BE1274" s="38"/>
      <c r="BF1274" s="38"/>
      <c r="BG1274" s="38"/>
      <c r="BH1274" s="38"/>
      <c r="BI1274" s="38"/>
      <c r="BJ1274" s="38"/>
      <c r="BK1274" s="38"/>
      <c r="BL1274" s="38"/>
      <c r="BM1274" s="38"/>
      <c r="BN1274" s="38"/>
    </row>
    <row r="1275" spans="1:66" s="197" customFormat="1" ht="14.25" customHeight="1">
      <c r="A1275" s="25"/>
      <c r="B1275" s="26"/>
      <c r="C1275" s="61"/>
      <c r="D1275" s="16"/>
      <c r="E1275" s="17"/>
      <c r="F1275" s="17"/>
      <c r="G1275" s="18"/>
      <c r="H1275" s="18" t="s">
        <v>1342</v>
      </c>
      <c r="I1275" s="16"/>
      <c r="J1275" s="16"/>
      <c r="K1275" s="16">
        <v>1</v>
      </c>
      <c r="L1275" s="16"/>
      <c r="M1275" s="16"/>
      <c r="N1275" s="108" t="s">
        <v>1343</v>
      </c>
      <c r="O1275" s="69">
        <v>43297</v>
      </c>
      <c r="P1275" s="18"/>
      <c r="S1275" s="38"/>
      <c r="T1275" s="38"/>
      <c r="U1275" s="38"/>
      <c r="V1275" s="38"/>
      <c r="W1275" s="38"/>
      <c r="X1275" s="38"/>
      <c r="Y1275" s="38"/>
      <c r="Z1275" s="38"/>
      <c r="AA1275" s="38"/>
      <c r="AB1275" s="38"/>
      <c r="AC1275" s="38"/>
      <c r="AD1275" s="38"/>
      <c r="AE1275" s="38"/>
      <c r="AF1275" s="38"/>
      <c r="AG1275" s="38"/>
      <c r="AH1275" s="38"/>
      <c r="AI1275" s="38"/>
      <c r="AJ1275" s="38"/>
      <c r="AK1275" s="38"/>
      <c r="AL1275" s="38"/>
      <c r="AM1275" s="38"/>
      <c r="AN1275" s="38"/>
      <c r="AO1275" s="38"/>
      <c r="AP1275" s="38"/>
      <c r="AQ1275" s="38"/>
      <c r="AR1275" s="38"/>
      <c r="AS1275" s="38"/>
      <c r="AT1275" s="38"/>
      <c r="AU1275" s="38"/>
      <c r="AV1275" s="38"/>
      <c r="AW1275" s="38"/>
      <c r="AX1275" s="38"/>
      <c r="AY1275" s="38"/>
      <c r="AZ1275" s="38"/>
      <c r="BA1275" s="38"/>
      <c r="BB1275" s="38"/>
      <c r="BC1275" s="38"/>
      <c r="BD1275" s="38"/>
      <c r="BE1275" s="38"/>
      <c r="BF1275" s="38"/>
      <c r="BG1275" s="38"/>
      <c r="BH1275" s="38"/>
      <c r="BI1275" s="38"/>
      <c r="BJ1275" s="38"/>
      <c r="BK1275" s="38"/>
      <c r="BL1275" s="38"/>
      <c r="BM1275" s="38"/>
      <c r="BN1275" s="38"/>
    </row>
    <row r="1276" spans="1:16" ht="12.75" customHeight="1">
      <c r="A1276" s="278" t="s">
        <v>147</v>
      </c>
      <c r="B1276" s="278"/>
      <c r="C1276" s="20"/>
      <c r="D1276" s="11">
        <f>SUM(D1264:D1274)</f>
        <v>9</v>
      </c>
      <c r="E1276" s="11"/>
      <c r="F1276" s="11"/>
      <c r="G1276" s="19"/>
      <c r="H1276" s="19"/>
      <c r="I1276" s="11"/>
      <c r="J1276" s="11"/>
      <c r="K1276" s="11"/>
      <c r="L1276" s="11"/>
      <c r="M1276" s="11"/>
      <c r="N1276" s="11"/>
      <c r="O1276" s="19"/>
      <c r="P1276" s="19"/>
    </row>
    <row r="1277" spans="1:16" ht="13.5" customHeight="1">
      <c r="A1277" s="277" t="s">
        <v>122</v>
      </c>
      <c r="B1277" s="277"/>
      <c r="C1277" s="20"/>
      <c r="D1277" s="9">
        <f>D1274</f>
        <v>1</v>
      </c>
      <c r="E1277" s="11"/>
      <c r="F1277" s="11"/>
      <c r="G1277" s="19"/>
      <c r="H1277" s="19"/>
      <c r="I1277" s="11"/>
      <c r="J1277" s="11"/>
      <c r="K1277" s="11"/>
      <c r="L1277" s="11"/>
      <c r="M1277" s="11"/>
      <c r="N1277" s="11"/>
      <c r="O1277" s="19"/>
      <c r="P1277" s="19"/>
    </row>
    <row r="1278" spans="1:16" s="188" customFormat="1" ht="18" customHeight="1">
      <c r="A1278" s="97"/>
      <c r="B1278" s="212" t="s">
        <v>1348</v>
      </c>
      <c r="C1278" s="97"/>
      <c r="D1278" s="198">
        <v>8</v>
      </c>
      <c r="E1278" s="198">
        <f>SUM(E1279:E1290)</f>
        <v>8</v>
      </c>
      <c r="F1278" s="198">
        <f>SUM(F1279:F1290)</f>
        <v>0</v>
      </c>
      <c r="G1278" s="97"/>
      <c r="H1278" s="97"/>
      <c r="I1278" s="139"/>
      <c r="J1278" s="139"/>
      <c r="K1278" s="139"/>
      <c r="L1278" s="139"/>
      <c r="M1278" s="139"/>
      <c r="N1278" s="139"/>
      <c r="O1278" s="97"/>
      <c r="P1278" s="97"/>
    </row>
    <row r="1279" spans="1:16" ht="14.25" customHeight="1">
      <c r="A1279" s="21">
        <v>1</v>
      </c>
      <c r="B1279" s="51" t="s">
        <v>1209</v>
      </c>
      <c r="C1279" s="42">
        <v>12</v>
      </c>
      <c r="D1279" s="9">
        <v>1</v>
      </c>
      <c r="E1279" s="10">
        <v>1</v>
      </c>
      <c r="F1279" s="11"/>
      <c r="G1279" s="12">
        <v>2360</v>
      </c>
      <c r="H1279" s="52" t="s">
        <v>1349</v>
      </c>
      <c r="I1279" s="109">
        <v>1</v>
      </c>
      <c r="J1279" s="52"/>
      <c r="K1279" s="52"/>
      <c r="L1279" s="52"/>
      <c r="M1279" s="52"/>
      <c r="N1279" s="52"/>
      <c r="O1279" s="52"/>
      <c r="P1279" s="12" t="s">
        <v>1350</v>
      </c>
    </row>
    <row r="1280" spans="1:16" ht="14.25" customHeight="1">
      <c r="A1280" s="21">
        <v>2</v>
      </c>
      <c r="B1280" s="51" t="s">
        <v>1353</v>
      </c>
      <c r="C1280" s="42">
        <v>9</v>
      </c>
      <c r="D1280" s="9">
        <v>1</v>
      </c>
      <c r="E1280" s="10"/>
      <c r="F1280" s="11"/>
      <c r="G1280" s="12">
        <v>1925</v>
      </c>
      <c r="H1280" s="12" t="s">
        <v>1354</v>
      </c>
      <c r="I1280" s="110"/>
      <c r="J1280" s="12"/>
      <c r="K1280" s="12"/>
      <c r="L1280" s="12"/>
      <c r="M1280" s="12"/>
      <c r="N1280" s="111" t="s">
        <v>252</v>
      </c>
      <c r="O1280" s="12" t="s">
        <v>1355</v>
      </c>
      <c r="P1280" s="12" t="s">
        <v>1350</v>
      </c>
    </row>
    <row r="1281" spans="1:16" ht="14.25" customHeight="1">
      <c r="A1281" s="21"/>
      <c r="B1281" s="51"/>
      <c r="E1281" s="10">
        <v>1</v>
      </c>
      <c r="F1281" s="11"/>
      <c r="H1281" s="12" t="s">
        <v>1356</v>
      </c>
      <c r="I1281" s="109">
        <v>1</v>
      </c>
      <c r="J1281" s="12"/>
      <c r="K1281" s="12"/>
      <c r="L1281" s="12"/>
      <c r="M1281" s="12"/>
      <c r="N1281" s="111" t="s">
        <v>970</v>
      </c>
      <c r="P1281" s="12" t="s">
        <v>1350</v>
      </c>
    </row>
    <row r="1282" spans="1:16" ht="14.25" customHeight="1">
      <c r="A1282" s="21">
        <v>3</v>
      </c>
      <c r="B1282" s="51" t="s">
        <v>1357</v>
      </c>
      <c r="C1282" s="42">
        <v>9</v>
      </c>
      <c r="D1282" s="9">
        <v>1</v>
      </c>
      <c r="E1282" s="10">
        <v>1</v>
      </c>
      <c r="F1282" s="11"/>
      <c r="G1282" s="12">
        <v>1925</v>
      </c>
      <c r="H1282" s="12" t="s">
        <v>1358</v>
      </c>
      <c r="I1282" s="109">
        <v>1</v>
      </c>
      <c r="J1282" s="12"/>
      <c r="K1282" s="12"/>
      <c r="L1282" s="12"/>
      <c r="M1282" s="12"/>
      <c r="N1282" s="111"/>
      <c r="P1282" s="12" t="s">
        <v>1350</v>
      </c>
    </row>
    <row r="1283" spans="1:16" ht="14.25" customHeight="1">
      <c r="A1283" s="21">
        <v>4</v>
      </c>
      <c r="B1283" s="7" t="s">
        <v>142</v>
      </c>
      <c r="C1283" s="8">
        <v>7</v>
      </c>
      <c r="D1283" s="9">
        <v>1</v>
      </c>
      <c r="E1283" s="10"/>
      <c r="F1283" s="11"/>
      <c r="G1283" s="12">
        <v>1714</v>
      </c>
      <c r="H1283" s="12" t="s">
        <v>1359</v>
      </c>
      <c r="I1283" s="110"/>
      <c r="J1283" s="111"/>
      <c r="K1283" s="111"/>
      <c r="L1283" s="111"/>
      <c r="M1283" s="111"/>
      <c r="N1283" s="111" t="s">
        <v>252</v>
      </c>
      <c r="O1283" s="12" t="s">
        <v>1360</v>
      </c>
      <c r="P1283" s="12" t="s">
        <v>1350</v>
      </c>
    </row>
    <row r="1284" spans="1:16" ht="14.25" customHeight="1">
      <c r="A1284" s="21"/>
      <c r="B1284" s="7"/>
      <c r="C1284" s="8"/>
      <c r="E1284" s="10">
        <v>1</v>
      </c>
      <c r="F1284" s="11"/>
      <c r="H1284" s="12" t="s">
        <v>1361</v>
      </c>
      <c r="I1284" s="109">
        <v>1</v>
      </c>
      <c r="N1284" s="33" t="s">
        <v>255</v>
      </c>
      <c r="P1284" s="12" t="s">
        <v>1350</v>
      </c>
    </row>
    <row r="1285" spans="1:16" ht="12" customHeight="1">
      <c r="A1285" s="21"/>
      <c r="B1285" s="112" t="s">
        <v>1362</v>
      </c>
      <c r="E1285" s="11"/>
      <c r="F1285" s="11"/>
      <c r="I1285" s="113"/>
      <c r="N1285" s="12"/>
      <c r="P1285" s="12" t="s">
        <v>1350</v>
      </c>
    </row>
    <row r="1286" spans="1:16" ht="14.25" customHeight="1">
      <c r="A1286" s="21">
        <v>5</v>
      </c>
      <c r="B1286" s="51" t="s">
        <v>1363</v>
      </c>
      <c r="C1286" s="42">
        <v>8</v>
      </c>
      <c r="D1286" s="9">
        <v>1</v>
      </c>
      <c r="E1286" s="10">
        <v>1</v>
      </c>
      <c r="F1286" s="11"/>
      <c r="G1286" s="12">
        <v>1825</v>
      </c>
      <c r="H1286" s="12" t="s">
        <v>1364</v>
      </c>
      <c r="I1286" s="109">
        <v>1</v>
      </c>
      <c r="N1286" s="12"/>
      <c r="P1286" s="12" t="s">
        <v>1350</v>
      </c>
    </row>
    <row r="1287" spans="1:16" ht="15" customHeight="1">
      <c r="A1287" s="21">
        <v>6</v>
      </c>
      <c r="B1287" s="51" t="s">
        <v>1365</v>
      </c>
      <c r="C1287" s="42">
        <v>5</v>
      </c>
      <c r="D1287" s="9">
        <v>1</v>
      </c>
      <c r="E1287" s="10">
        <v>1</v>
      </c>
      <c r="F1287" s="11"/>
      <c r="G1287" s="12">
        <v>1514</v>
      </c>
      <c r="H1287" s="12" t="s">
        <v>1284</v>
      </c>
      <c r="I1287" s="109">
        <v>1</v>
      </c>
      <c r="J1287" s="109"/>
      <c r="K1287" s="109"/>
      <c r="L1287" s="109"/>
      <c r="M1287" s="109"/>
      <c r="N1287" s="111"/>
      <c r="P1287" s="12" t="s">
        <v>1350</v>
      </c>
    </row>
    <row r="1288" spans="1:16" ht="14.25" customHeight="1">
      <c r="A1288" s="21"/>
      <c r="B1288" s="112" t="s">
        <v>1366</v>
      </c>
      <c r="E1288" s="11"/>
      <c r="F1288" s="11"/>
      <c r="I1288" s="113"/>
      <c r="P1288" s="12" t="s">
        <v>1350</v>
      </c>
    </row>
    <row r="1289" spans="1:9" ht="12" customHeight="1">
      <c r="A1289" s="21">
        <v>7</v>
      </c>
      <c r="B1289" s="236" t="s">
        <v>1367</v>
      </c>
      <c r="C1289" s="42">
        <v>7</v>
      </c>
      <c r="D1289" s="9">
        <v>1</v>
      </c>
      <c r="E1289" s="11">
        <v>1</v>
      </c>
      <c r="F1289" s="11"/>
      <c r="G1289" s="12">
        <v>1714</v>
      </c>
      <c r="H1289" s="12" t="s">
        <v>1369</v>
      </c>
      <c r="I1289" s="113">
        <v>1</v>
      </c>
    </row>
    <row r="1290" spans="1:16" ht="14.25" customHeight="1">
      <c r="A1290" s="21">
        <v>8</v>
      </c>
      <c r="B1290" s="51" t="s">
        <v>1368</v>
      </c>
      <c r="C1290" s="42">
        <v>4</v>
      </c>
      <c r="D1290" s="9">
        <v>1</v>
      </c>
      <c r="E1290" s="10">
        <v>1</v>
      </c>
      <c r="F1290" s="11"/>
      <c r="G1290" s="12">
        <v>1414</v>
      </c>
      <c r="I1290" s="109"/>
      <c r="J1290" s="9">
        <v>1</v>
      </c>
      <c r="P1290" s="52" t="s">
        <v>1350</v>
      </c>
    </row>
    <row r="1291" spans="1:16" ht="14.25" customHeight="1">
      <c r="A1291" s="281" t="s">
        <v>147</v>
      </c>
      <c r="B1291" s="281"/>
      <c r="C1291" s="68"/>
      <c r="D1291" s="11">
        <f>SUM(D1279:D1290)</f>
        <v>8</v>
      </c>
      <c r="E1291" s="11"/>
      <c r="F1291" s="11"/>
      <c r="G1291" s="19"/>
      <c r="H1291" s="19"/>
      <c r="I1291" s="11"/>
      <c r="J1291" s="11"/>
      <c r="K1291" s="11"/>
      <c r="L1291" s="11"/>
      <c r="M1291" s="11"/>
      <c r="N1291" s="11"/>
      <c r="O1291" s="19"/>
      <c r="P1291" s="19"/>
    </row>
    <row r="1292" spans="1:16" ht="13.5" customHeight="1">
      <c r="A1292" s="277" t="s">
        <v>122</v>
      </c>
      <c r="B1292" s="277"/>
      <c r="C1292" s="68"/>
      <c r="D1292" s="46"/>
      <c r="E1292" s="47"/>
      <c r="F1292" s="47"/>
      <c r="G1292" s="19"/>
      <c r="H1292" s="19"/>
      <c r="I1292" s="11"/>
      <c r="J1292" s="11"/>
      <c r="K1292" s="11"/>
      <c r="L1292" s="11"/>
      <c r="M1292" s="11"/>
      <c r="N1292" s="11"/>
      <c r="O1292" s="19"/>
      <c r="P1292" s="19"/>
    </row>
    <row r="1293" spans="1:16" ht="18.75" customHeight="1">
      <c r="A1293" s="114"/>
      <c r="B1293" s="259" t="s">
        <v>1370</v>
      </c>
      <c r="C1293" s="68"/>
      <c r="D1293" s="226">
        <f>SUM(E1293:F1293)</f>
        <v>5</v>
      </c>
      <c r="E1293" s="226">
        <f>SUM(E1294:E1302)</f>
        <v>5</v>
      </c>
      <c r="F1293" s="226">
        <f>SUM(F1294:F1302)</f>
        <v>0</v>
      </c>
      <c r="G1293" s="19"/>
      <c r="H1293" s="19"/>
      <c r="I1293" s="11"/>
      <c r="J1293" s="11"/>
      <c r="K1293" s="11"/>
      <c r="L1293" s="11"/>
      <c r="M1293" s="11"/>
      <c r="N1293" s="11"/>
      <c r="O1293" s="19"/>
      <c r="P1293" s="19"/>
    </row>
    <row r="1294" spans="1:16" ht="13.5" customHeight="1">
      <c r="A1294" s="114">
        <v>1</v>
      </c>
      <c r="B1294" s="114" t="s">
        <v>1371</v>
      </c>
      <c r="C1294" s="148">
        <v>13</v>
      </c>
      <c r="D1294" s="46">
        <v>1</v>
      </c>
      <c r="E1294" s="47">
        <v>1</v>
      </c>
      <c r="F1294" s="47"/>
      <c r="G1294" s="48">
        <v>2527</v>
      </c>
      <c r="H1294" s="48" t="s">
        <v>451</v>
      </c>
      <c r="I1294" s="46">
        <v>1</v>
      </c>
      <c r="J1294" s="46"/>
      <c r="K1294" s="11"/>
      <c r="L1294" s="11"/>
      <c r="M1294" s="11"/>
      <c r="N1294" s="11"/>
      <c r="O1294" s="19"/>
      <c r="P1294" s="19"/>
    </row>
    <row r="1295" spans="1:16" ht="13.5" customHeight="1">
      <c r="A1295" s="114">
        <v>2</v>
      </c>
      <c r="B1295" s="115" t="s">
        <v>1372</v>
      </c>
      <c r="C1295" s="42">
        <v>10</v>
      </c>
      <c r="D1295" s="46">
        <v>4</v>
      </c>
      <c r="E1295" s="10">
        <v>1</v>
      </c>
      <c r="F1295" s="11"/>
      <c r="G1295" s="12">
        <v>2026</v>
      </c>
      <c r="H1295" s="12" t="s">
        <v>1373</v>
      </c>
      <c r="I1295" s="11"/>
      <c r="J1295" s="46"/>
      <c r="K1295" s="11"/>
      <c r="L1295" s="11"/>
      <c r="M1295" s="11"/>
      <c r="N1295" s="9" t="s">
        <v>252</v>
      </c>
      <c r="O1295" s="260">
        <v>43205</v>
      </c>
      <c r="P1295" s="19"/>
    </row>
    <row r="1296" spans="1:16" ht="13.5" customHeight="1">
      <c r="A1296" s="114"/>
      <c r="B1296" s="115"/>
      <c r="D1296" s="46"/>
      <c r="E1296" s="10"/>
      <c r="F1296" s="11"/>
      <c r="H1296" s="12" t="s">
        <v>1391</v>
      </c>
      <c r="I1296" s="46">
        <v>0.25</v>
      </c>
      <c r="J1296" s="46"/>
      <c r="K1296" s="11"/>
      <c r="L1296" s="11"/>
      <c r="M1296" s="11"/>
      <c r="N1296" s="9" t="s">
        <v>255</v>
      </c>
      <c r="O1296" s="260"/>
      <c r="P1296" s="19"/>
    </row>
    <row r="1297" spans="1:16" ht="13.5" customHeight="1">
      <c r="A1297" s="114"/>
      <c r="B1297" s="115"/>
      <c r="D1297" s="46"/>
      <c r="E1297" s="10"/>
      <c r="F1297" s="11"/>
      <c r="H1297" s="12" t="s">
        <v>1830</v>
      </c>
      <c r="I1297" s="46">
        <v>0.5</v>
      </c>
      <c r="J1297" s="46"/>
      <c r="K1297" s="11"/>
      <c r="L1297" s="11"/>
      <c r="M1297" s="11"/>
      <c r="N1297" s="9" t="s">
        <v>255</v>
      </c>
      <c r="O1297" s="260"/>
      <c r="P1297" s="19"/>
    </row>
    <row r="1298" spans="1:16" ht="13.5" customHeight="1">
      <c r="A1298" s="114"/>
      <c r="B1298" s="115"/>
      <c r="D1298" s="46"/>
      <c r="E1298" s="10"/>
      <c r="F1298" s="11"/>
      <c r="H1298" s="12" t="s">
        <v>1820</v>
      </c>
      <c r="I1298" s="46">
        <v>0.25</v>
      </c>
      <c r="J1298" s="46"/>
      <c r="K1298" s="11"/>
      <c r="L1298" s="11"/>
      <c r="M1298" s="46" t="s">
        <v>117</v>
      </c>
      <c r="N1298" s="9" t="s">
        <v>255</v>
      </c>
      <c r="O1298" s="260"/>
      <c r="P1298" s="19"/>
    </row>
    <row r="1299" spans="1:16" ht="13.5" customHeight="1">
      <c r="A1299" s="114"/>
      <c r="B1299" s="115"/>
      <c r="D1299" s="47"/>
      <c r="E1299" s="10">
        <v>1</v>
      </c>
      <c r="F1299" s="11"/>
      <c r="H1299" s="12" t="s">
        <v>1374</v>
      </c>
      <c r="I1299" s="11"/>
      <c r="J1299" s="46">
        <v>1</v>
      </c>
      <c r="K1299" s="11"/>
      <c r="L1299" s="11"/>
      <c r="M1299" s="11"/>
      <c r="N1299" s="9" t="s">
        <v>252</v>
      </c>
      <c r="O1299" s="260">
        <v>42519</v>
      </c>
      <c r="P1299" s="19"/>
    </row>
    <row r="1300" spans="1:16" ht="13.5" customHeight="1">
      <c r="A1300" s="114"/>
      <c r="B1300" s="115"/>
      <c r="D1300" s="47"/>
      <c r="E1300" s="10">
        <v>1</v>
      </c>
      <c r="F1300" s="11"/>
      <c r="H1300" s="12" t="s">
        <v>1375</v>
      </c>
      <c r="I1300" s="11"/>
      <c r="J1300" s="46"/>
      <c r="K1300" s="11"/>
      <c r="L1300" s="11"/>
      <c r="M1300" s="11"/>
      <c r="N1300" s="9" t="s">
        <v>252</v>
      </c>
      <c r="O1300" s="260">
        <v>43193</v>
      </c>
      <c r="P1300" s="19"/>
    </row>
    <row r="1301" spans="1:16" ht="13.5" customHeight="1">
      <c r="A1301" s="114"/>
      <c r="B1301" s="115"/>
      <c r="D1301" s="47"/>
      <c r="E1301" s="10"/>
      <c r="F1301" s="11"/>
      <c r="H1301" s="12" t="s">
        <v>1187</v>
      </c>
      <c r="I1301" s="46">
        <v>1</v>
      </c>
      <c r="J1301" s="46"/>
      <c r="K1301" s="11"/>
      <c r="L1301" s="11"/>
      <c r="M1301" s="11"/>
      <c r="N1301" s="9" t="s">
        <v>255</v>
      </c>
      <c r="O1301" s="260"/>
      <c r="P1301" s="19"/>
    </row>
    <row r="1302" spans="1:16" ht="13.5" customHeight="1">
      <c r="A1302" s="114"/>
      <c r="B1302" s="115"/>
      <c r="D1302" s="47"/>
      <c r="E1302" s="10">
        <v>1</v>
      </c>
      <c r="F1302" s="11"/>
      <c r="H1302" s="12" t="s">
        <v>1376</v>
      </c>
      <c r="I1302" s="11"/>
      <c r="J1302" s="46"/>
      <c r="K1302" s="11"/>
      <c r="L1302" s="11"/>
      <c r="M1302" s="11"/>
      <c r="N1302" s="9" t="s">
        <v>252</v>
      </c>
      <c r="O1302" s="260">
        <v>43393</v>
      </c>
      <c r="P1302" s="19"/>
    </row>
    <row r="1303" spans="1:16" ht="13.5" customHeight="1">
      <c r="A1303" s="114"/>
      <c r="B1303" s="115"/>
      <c r="D1303" s="47"/>
      <c r="E1303" s="10"/>
      <c r="F1303" s="11"/>
      <c r="H1303" s="12" t="s">
        <v>1823</v>
      </c>
      <c r="I1303" s="46">
        <v>0.25</v>
      </c>
      <c r="J1303" s="46"/>
      <c r="K1303" s="11"/>
      <c r="L1303" s="11"/>
      <c r="M1303" s="11"/>
      <c r="N1303" s="9" t="s">
        <v>117</v>
      </c>
      <c r="O1303" s="260" t="s">
        <v>255</v>
      </c>
      <c r="P1303" s="19"/>
    </row>
    <row r="1304" spans="1:16" ht="13.5" customHeight="1">
      <c r="A1304" s="114"/>
      <c r="B1304" s="115"/>
      <c r="D1304" s="47"/>
      <c r="E1304" s="10"/>
      <c r="F1304" s="11"/>
      <c r="H1304" s="12" t="s">
        <v>1824</v>
      </c>
      <c r="I1304" s="46">
        <v>0.25</v>
      </c>
      <c r="J1304" s="46"/>
      <c r="K1304" s="11"/>
      <c r="L1304" s="11"/>
      <c r="M1304" s="11"/>
      <c r="N1304" s="9" t="s">
        <v>117</v>
      </c>
      <c r="O1304" s="260" t="s">
        <v>255</v>
      </c>
      <c r="P1304" s="19"/>
    </row>
    <row r="1305" spans="1:16" ht="13.5" customHeight="1">
      <c r="A1305" s="114"/>
      <c r="B1305" s="115"/>
      <c r="D1305" s="47"/>
      <c r="E1305" s="10"/>
      <c r="F1305" s="11"/>
      <c r="H1305" s="12" t="s">
        <v>1825</v>
      </c>
      <c r="I1305" s="46">
        <v>0.25</v>
      </c>
      <c r="J1305" s="46"/>
      <c r="K1305" s="11"/>
      <c r="L1305" s="11"/>
      <c r="M1305" s="11"/>
      <c r="N1305" s="9" t="s">
        <v>117</v>
      </c>
      <c r="O1305" s="260" t="s">
        <v>255</v>
      </c>
      <c r="P1305" s="19"/>
    </row>
    <row r="1306" spans="1:16" ht="13.5" customHeight="1">
      <c r="A1306" s="114"/>
      <c r="B1306" s="115"/>
      <c r="D1306" s="47"/>
      <c r="E1306" s="10"/>
      <c r="F1306" s="11"/>
      <c r="H1306" s="12" t="s">
        <v>1826</v>
      </c>
      <c r="I1306" s="46">
        <v>0.25</v>
      </c>
      <c r="J1306" s="46"/>
      <c r="K1306" s="11"/>
      <c r="L1306" s="11"/>
      <c r="M1306" s="11"/>
      <c r="N1306" s="9" t="s">
        <v>117</v>
      </c>
      <c r="O1306" s="260" t="s">
        <v>255</v>
      </c>
      <c r="P1306" s="19"/>
    </row>
    <row r="1307" spans="1:16" ht="13.5" customHeight="1">
      <c r="A1307" s="114"/>
      <c r="B1307" s="278" t="s">
        <v>147</v>
      </c>
      <c r="C1307" s="278"/>
      <c r="D1307" s="47">
        <f>SUM(D1294:D1302)</f>
        <v>5</v>
      </c>
      <c r="E1307" s="47"/>
      <c r="F1307" s="47"/>
      <c r="G1307" s="19"/>
      <c r="H1307" s="19"/>
      <c r="I1307" s="11"/>
      <c r="J1307" s="46"/>
      <c r="K1307" s="11"/>
      <c r="L1307" s="11"/>
      <c r="M1307" s="11"/>
      <c r="N1307" s="11"/>
      <c r="O1307" s="19"/>
      <c r="P1307" s="19"/>
    </row>
    <row r="1308" spans="1:16" ht="13.5" customHeight="1">
      <c r="A1308" s="114"/>
      <c r="B1308" s="277" t="s">
        <v>122</v>
      </c>
      <c r="C1308" s="277"/>
      <c r="D1308" s="46"/>
      <c r="E1308" s="47"/>
      <c r="F1308" s="47"/>
      <c r="G1308" s="19"/>
      <c r="H1308" s="19"/>
      <c r="I1308" s="11"/>
      <c r="J1308" s="11"/>
      <c r="K1308" s="11"/>
      <c r="L1308" s="11"/>
      <c r="M1308" s="11"/>
      <c r="N1308" s="11"/>
      <c r="O1308" s="19"/>
      <c r="P1308" s="19"/>
    </row>
    <row r="1309" spans="1:16" s="188" customFormat="1" ht="58.5" customHeight="1">
      <c r="A1309" s="97"/>
      <c r="B1309" s="212" t="s">
        <v>1495</v>
      </c>
      <c r="C1309" s="97"/>
      <c r="D1309" s="198">
        <f>SUM(E1309:F1309)</f>
        <v>19</v>
      </c>
      <c r="E1309" s="198">
        <f>SUM(E1310:E1337)</f>
        <v>19</v>
      </c>
      <c r="F1309" s="198">
        <f>SUM(F1310:F1337)</f>
        <v>0</v>
      </c>
      <c r="G1309" s="97"/>
      <c r="H1309" s="97"/>
      <c r="I1309" s="139"/>
      <c r="J1309" s="139"/>
      <c r="K1309" s="139"/>
      <c r="L1309" s="139"/>
      <c r="M1309" s="139"/>
      <c r="N1309" s="139"/>
      <c r="O1309" s="97"/>
      <c r="P1309" s="97"/>
    </row>
    <row r="1310" spans="1:16" ht="15.75" customHeight="1">
      <c r="A1310" s="21">
        <v>1</v>
      </c>
      <c r="B1310" s="7" t="s">
        <v>1377</v>
      </c>
      <c r="C1310" s="116"/>
      <c r="D1310" s="117">
        <v>1</v>
      </c>
      <c r="E1310" s="118">
        <v>1</v>
      </c>
      <c r="F1310" s="119"/>
      <c r="G1310" s="120">
        <v>4368</v>
      </c>
      <c r="H1310" s="12" t="s">
        <v>1378</v>
      </c>
      <c r="I1310" s="117">
        <v>1</v>
      </c>
      <c r="J1310" s="117"/>
      <c r="K1310" s="117"/>
      <c r="L1310" s="117"/>
      <c r="M1310" s="117"/>
      <c r="N1310" s="117"/>
      <c r="O1310" s="120"/>
      <c r="P1310" s="120" t="s">
        <v>1003</v>
      </c>
    </row>
    <row r="1311" spans="1:16" ht="14.25" customHeight="1">
      <c r="A1311" s="21">
        <v>2</v>
      </c>
      <c r="B1311" s="7" t="s">
        <v>1379</v>
      </c>
      <c r="D1311" s="9">
        <v>2</v>
      </c>
      <c r="E1311" s="118">
        <v>1</v>
      </c>
      <c r="F1311" s="11"/>
      <c r="G1311" s="12">
        <v>3931</v>
      </c>
      <c r="H1311" s="12" t="s">
        <v>1818</v>
      </c>
      <c r="I1311" s="9">
        <v>1</v>
      </c>
      <c r="O1311" s="120"/>
      <c r="P1311" s="120" t="s">
        <v>1003</v>
      </c>
    </row>
    <row r="1312" spans="1:16" ht="14.25" customHeight="1">
      <c r="A1312" s="21"/>
      <c r="B1312" s="7"/>
      <c r="E1312" s="118">
        <v>1</v>
      </c>
      <c r="F1312" s="11"/>
      <c r="H1312" s="12" t="s">
        <v>1380</v>
      </c>
      <c r="N1312" s="9" t="s">
        <v>252</v>
      </c>
      <c r="O1312" s="261">
        <v>42594</v>
      </c>
      <c r="P1312" s="120" t="s">
        <v>1003</v>
      </c>
    </row>
    <row r="1313" spans="1:16" ht="14.25" customHeight="1">
      <c r="A1313" s="21"/>
      <c r="B1313" s="7"/>
      <c r="E1313" s="118"/>
      <c r="F1313" s="11"/>
      <c r="H1313" s="12" t="s">
        <v>459</v>
      </c>
      <c r="I1313" s="9">
        <v>1</v>
      </c>
      <c r="N1313" s="9" t="s">
        <v>255</v>
      </c>
      <c r="O1313" s="120"/>
      <c r="P1313" s="120"/>
    </row>
    <row r="1314" spans="1:6" ht="29.25" customHeight="1">
      <c r="A1314" s="21"/>
      <c r="B1314" s="121" t="s">
        <v>1381</v>
      </c>
      <c r="C1314" s="20"/>
      <c r="E1314" s="11"/>
      <c r="F1314" s="11"/>
    </row>
    <row r="1315" spans="1:16" ht="14.25" customHeight="1">
      <c r="A1315" s="21">
        <v>4</v>
      </c>
      <c r="B1315" s="115" t="s">
        <v>1382</v>
      </c>
      <c r="C1315" s="42">
        <v>10</v>
      </c>
      <c r="D1315" s="9">
        <v>4</v>
      </c>
      <c r="E1315" s="10">
        <v>1</v>
      </c>
      <c r="F1315" s="11"/>
      <c r="G1315" s="12">
        <v>2026</v>
      </c>
      <c r="H1315" s="12" t="s">
        <v>1383</v>
      </c>
      <c r="N1315" s="9" t="s">
        <v>252</v>
      </c>
      <c r="O1315" s="261">
        <v>42494</v>
      </c>
      <c r="P1315" s="120" t="s">
        <v>1003</v>
      </c>
    </row>
    <row r="1316" spans="1:16" ht="14.25" customHeight="1">
      <c r="A1316" s="21"/>
      <c r="B1316" s="115"/>
      <c r="E1316" s="10"/>
      <c r="F1316" s="11"/>
      <c r="H1316" s="12" t="s">
        <v>1819</v>
      </c>
      <c r="I1316" s="9">
        <v>1</v>
      </c>
      <c r="N1316" s="9" t="s">
        <v>255</v>
      </c>
      <c r="O1316" s="120"/>
      <c r="P1316" s="120" t="s">
        <v>1003</v>
      </c>
    </row>
    <row r="1317" spans="1:16" ht="14.25" customHeight="1">
      <c r="A1317" s="21"/>
      <c r="B1317" s="115"/>
      <c r="E1317" s="10">
        <v>1</v>
      </c>
      <c r="F1317" s="11"/>
      <c r="H1317" s="12" t="s">
        <v>1820</v>
      </c>
      <c r="I1317" s="9">
        <v>1</v>
      </c>
      <c r="O1317" s="120"/>
      <c r="P1317" s="120" t="s">
        <v>1003</v>
      </c>
    </row>
    <row r="1318" spans="1:16" ht="14.25" customHeight="1">
      <c r="A1318" s="21"/>
      <c r="B1318" s="115"/>
      <c r="E1318" s="10">
        <v>1</v>
      </c>
      <c r="F1318" s="11"/>
      <c r="H1318" s="12" t="s">
        <v>1821</v>
      </c>
      <c r="I1318" s="9">
        <v>1</v>
      </c>
      <c r="O1318" s="120"/>
      <c r="P1318" s="120" t="s">
        <v>1003</v>
      </c>
    </row>
    <row r="1319" spans="1:16" ht="14.25" customHeight="1">
      <c r="A1319" s="21"/>
      <c r="B1319" s="115"/>
      <c r="E1319" s="10">
        <v>1</v>
      </c>
      <c r="F1319" s="11"/>
      <c r="H1319" s="12" t="s">
        <v>1822</v>
      </c>
      <c r="I1319" s="9">
        <v>1</v>
      </c>
      <c r="O1319" s="120"/>
      <c r="P1319" s="120" t="s">
        <v>1003</v>
      </c>
    </row>
    <row r="1320" spans="1:16" ht="14.25" customHeight="1">
      <c r="A1320" s="21">
        <v>5</v>
      </c>
      <c r="B1320" s="22" t="s">
        <v>1390</v>
      </c>
      <c r="C1320" s="148">
        <v>6</v>
      </c>
      <c r="D1320" s="9">
        <v>1</v>
      </c>
      <c r="E1320" s="10">
        <v>1</v>
      </c>
      <c r="F1320" s="11"/>
      <c r="G1320" s="12">
        <v>1614</v>
      </c>
      <c r="H1320" s="12" t="s">
        <v>1391</v>
      </c>
      <c r="I1320" s="9">
        <v>1</v>
      </c>
      <c r="O1320" s="120"/>
      <c r="P1320" s="120" t="s">
        <v>1003</v>
      </c>
    </row>
    <row r="1321" spans="1:6" ht="28.5" customHeight="1">
      <c r="A1321" s="21"/>
      <c r="B1321" s="121" t="s">
        <v>1392</v>
      </c>
      <c r="C1321" s="20"/>
      <c r="E1321" s="11"/>
      <c r="F1321" s="11"/>
    </row>
    <row r="1322" spans="1:16" ht="14.25" customHeight="1">
      <c r="A1322" s="21">
        <v>6</v>
      </c>
      <c r="B1322" s="115" t="s">
        <v>1382</v>
      </c>
      <c r="C1322" s="42">
        <v>10</v>
      </c>
      <c r="D1322" s="9">
        <v>5</v>
      </c>
      <c r="E1322" s="10">
        <v>1</v>
      </c>
      <c r="F1322" s="11"/>
      <c r="G1322" s="12">
        <v>2026</v>
      </c>
      <c r="H1322" s="12" t="s">
        <v>1393</v>
      </c>
      <c r="N1322" s="9" t="s">
        <v>252</v>
      </c>
      <c r="O1322" s="261">
        <v>42492</v>
      </c>
      <c r="P1322" s="120" t="s">
        <v>1003</v>
      </c>
    </row>
    <row r="1323" spans="1:16" ht="14.25" customHeight="1">
      <c r="A1323" s="21"/>
      <c r="B1323" s="115"/>
      <c r="E1323" s="10"/>
      <c r="F1323" s="11"/>
      <c r="H1323" s="12" t="s">
        <v>1823</v>
      </c>
      <c r="I1323" s="9">
        <v>1</v>
      </c>
      <c r="N1323" s="9" t="s">
        <v>255</v>
      </c>
      <c r="O1323" s="120"/>
      <c r="P1323" s="120" t="s">
        <v>1003</v>
      </c>
    </row>
    <row r="1324" spans="1:16" ht="14.25" customHeight="1">
      <c r="A1324" s="21"/>
      <c r="B1324" s="115"/>
      <c r="E1324" s="10">
        <v>1</v>
      </c>
      <c r="F1324" s="11"/>
      <c r="H1324" s="12" t="s">
        <v>1824</v>
      </c>
      <c r="I1324" s="9">
        <v>1</v>
      </c>
      <c r="O1324" s="120"/>
      <c r="P1324" s="120" t="s">
        <v>1003</v>
      </c>
    </row>
    <row r="1325" spans="1:16" ht="14.25" customHeight="1">
      <c r="A1325" s="21"/>
      <c r="B1325" s="115"/>
      <c r="E1325" s="10">
        <v>1</v>
      </c>
      <c r="F1325" s="11"/>
      <c r="H1325" s="12" t="s">
        <v>1825</v>
      </c>
      <c r="I1325" s="9">
        <v>1</v>
      </c>
      <c r="O1325" s="120"/>
      <c r="P1325" s="120" t="s">
        <v>1003</v>
      </c>
    </row>
    <row r="1326" spans="1:16" ht="14.25" customHeight="1">
      <c r="A1326" s="21"/>
      <c r="B1326" s="115"/>
      <c r="E1326" s="10">
        <v>1</v>
      </c>
      <c r="F1326" s="11"/>
      <c r="H1326" s="12" t="s">
        <v>1826</v>
      </c>
      <c r="I1326" s="9">
        <v>1</v>
      </c>
      <c r="O1326" s="120"/>
      <c r="P1326" s="120" t="s">
        <v>1003</v>
      </c>
    </row>
    <row r="1327" spans="1:16" ht="14.25" customHeight="1">
      <c r="A1327" s="21"/>
      <c r="B1327" s="115"/>
      <c r="E1327" s="10">
        <v>1</v>
      </c>
      <c r="F1327" s="11"/>
      <c r="H1327" s="12" t="s">
        <v>1827</v>
      </c>
      <c r="I1327" s="9">
        <v>1</v>
      </c>
      <c r="O1327" s="120"/>
      <c r="P1327" s="120" t="s">
        <v>1003</v>
      </c>
    </row>
    <row r="1328" spans="1:6" ht="27" customHeight="1">
      <c r="A1328" s="21"/>
      <c r="B1328" s="121" t="s">
        <v>1394</v>
      </c>
      <c r="C1328" s="122"/>
      <c r="D1328" s="123"/>
      <c r="E1328" s="123"/>
      <c r="F1328" s="123"/>
    </row>
    <row r="1329" spans="1:16" ht="14.25" customHeight="1">
      <c r="A1329" s="21">
        <v>7</v>
      </c>
      <c r="B1329" s="115" t="s">
        <v>1382</v>
      </c>
      <c r="C1329" s="42">
        <v>10</v>
      </c>
      <c r="D1329" s="9">
        <v>5</v>
      </c>
      <c r="E1329" s="10">
        <v>1</v>
      </c>
      <c r="F1329" s="11"/>
      <c r="G1329" s="12">
        <v>2026</v>
      </c>
      <c r="H1329" s="12" t="s">
        <v>1395</v>
      </c>
      <c r="N1329" s="9" t="s">
        <v>252</v>
      </c>
      <c r="O1329" s="261">
        <v>43186</v>
      </c>
      <c r="P1329" s="120" t="s">
        <v>1003</v>
      </c>
    </row>
    <row r="1330" spans="1:16" ht="14.25" customHeight="1">
      <c r="A1330" s="21"/>
      <c r="B1330" s="115"/>
      <c r="E1330" s="10"/>
      <c r="F1330" s="11"/>
      <c r="H1330" s="12" t="s">
        <v>1828</v>
      </c>
      <c r="I1330" s="9">
        <v>1</v>
      </c>
      <c r="N1330" s="9" t="s">
        <v>255</v>
      </c>
      <c r="O1330" s="120"/>
      <c r="P1330" s="120" t="s">
        <v>1003</v>
      </c>
    </row>
    <row r="1331" spans="1:16" ht="14.25" customHeight="1">
      <c r="A1331" s="21"/>
      <c r="B1331" s="115"/>
      <c r="E1331" s="10">
        <v>1</v>
      </c>
      <c r="F1331" s="11"/>
      <c r="H1331" s="12" t="s">
        <v>1396</v>
      </c>
      <c r="N1331" s="9" t="s">
        <v>252</v>
      </c>
      <c r="O1331" s="261">
        <v>42607</v>
      </c>
      <c r="P1331" s="120" t="s">
        <v>1003</v>
      </c>
    </row>
    <row r="1332" spans="1:16" ht="14.25" customHeight="1">
      <c r="A1332" s="21"/>
      <c r="B1332" s="115"/>
      <c r="E1332" s="10"/>
      <c r="F1332" s="11"/>
      <c r="H1332" s="12" t="s">
        <v>1503</v>
      </c>
      <c r="I1332" s="9">
        <v>1</v>
      </c>
      <c r="N1332" s="9" t="s">
        <v>255</v>
      </c>
      <c r="O1332" s="261"/>
      <c r="P1332" s="120"/>
    </row>
    <row r="1333" spans="1:16" ht="14.25" customHeight="1">
      <c r="A1333" s="21"/>
      <c r="B1333" s="115"/>
      <c r="E1333" s="10">
        <v>1</v>
      </c>
      <c r="F1333" s="11"/>
      <c r="H1333" s="12" t="s">
        <v>1397</v>
      </c>
      <c r="N1333" s="9" t="s">
        <v>252</v>
      </c>
      <c r="O1333" s="261">
        <v>42745</v>
      </c>
      <c r="P1333" s="120" t="s">
        <v>1003</v>
      </c>
    </row>
    <row r="1334" spans="1:16" ht="14.25" customHeight="1">
      <c r="A1334" s="21"/>
      <c r="B1334" s="115"/>
      <c r="E1334" s="10"/>
      <c r="F1334" s="11"/>
      <c r="H1334" s="12" t="s">
        <v>1739</v>
      </c>
      <c r="I1334" s="9">
        <v>1</v>
      </c>
      <c r="N1334" s="9" t="s">
        <v>255</v>
      </c>
      <c r="O1334" s="120"/>
      <c r="P1334" s="120" t="s">
        <v>1003</v>
      </c>
    </row>
    <row r="1335" spans="1:16" ht="14.25" customHeight="1">
      <c r="A1335" s="21"/>
      <c r="B1335" s="115"/>
      <c r="E1335" s="10">
        <v>1</v>
      </c>
      <c r="F1335" s="11"/>
      <c r="H1335" s="12" t="s">
        <v>1829</v>
      </c>
      <c r="I1335" s="9">
        <v>1</v>
      </c>
      <c r="O1335" s="120"/>
      <c r="P1335" s="120" t="s">
        <v>1003</v>
      </c>
    </row>
    <row r="1336" spans="1:16" ht="14.25" customHeight="1">
      <c r="A1336" s="21"/>
      <c r="B1336" s="115"/>
      <c r="E1336" s="10">
        <v>1</v>
      </c>
      <c r="F1336" s="11"/>
      <c r="H1336" s="12" t="s">
        <v>1830</v>
      </c>
      <c r="I1336" s="9">
        <v>1</v>
      </c>
      <c r="O1336" s="120"/>
      <c r="P1336" s="120" t="s">
        <v>1003</v>
      </c>
    </row>
    <row r="1337" spans="1:16" ht="14.25" customHeight="1">
      <c r="A1337" s="21">
        <v>8</v>
      </c>
      <c r="B1337" s="115" t="s">
        <v>1398</v>
      </c>
      <c r="C1337" s="42">
        <v>9</v>
      </c>
      <c r="D1337" s="9">
        <v>1</v>
      </c>
      <c r="E1337" s="10">
        <v>1</v>
      </c>
      <c r="F1337" s="11"/>
      <c r="G1337" s="12">
        <v>1925</v>
      </c>
      <c r="H1337" s="12" t="s">
        <v>631</v>
      </c>
      <c r="I1337" s="9">
        <v>0.5</v>
      </c>
      <c r="O1337" s="120"/>
      <c r="P1337" s="120" t="s">
        <v>1003</v>
      </c>
    </row>
    <row r="1338" spans="1:16" ht="14.25" customHeight="1">
      <c r="A1338" s="21"/>
      <c r="B1338" s="115"/>
      <c r="E1338" s="10"/>
      <c r="F1338" s="11"/>
      <c r="H1338" s="12" t="s">
        <v>632</v>
      </c>
      <c r="I1338" s="9">
        <v>0.5</v>
      </c>
      <c r="O1338" s="120"/>
      <c r="P1338" s="120"/>
    </row>
    <row r="1339" spans="1:16" ht="14.25" customHeight="1">
      <c r="A1339" s="281" t="s">
        <v>147</v>
      </c>
      <c r="B1339" s="281"/>
      <c r="C1339" s="68"/>
      <c r="D1339" s="11">
        <f>SUM(D1310:D1337)</f>
        <v>19</v>
      </c>
      <c r="E1339" s="11"/>
      <c r="F1339" s="11"/>
      <c r="G1339" s="19"/>
      <c r="H1339" s="19"/>
      <c r="I1339" s="11"/>
      <c r="J1339" s="11"/>
      <c r="K1339" s="11"/>
      <c r="L1339" s="11"/>
      <c r="M1339" s="11"/>
      <c r="N1339" s="11"/>
      <c r="O1339" s="19"/>
      <c r="P1339" s="19"/>
    </row>
    <row r="1340" spans="1:16" ht="14.25" customHeight="1">
      <c r="A1340" s="277" t="s">
        <v>122</v>
      </c>
      <c r="B1340" s="277"/>
      <c r="C1340" s="68"/>
      <c r="D1340" s="46"/>
      <c r="E1340" s="47"/>
      <c r="F1340" s="47"/>
      <c r="G1340" s="19"/>
      <c r="H1340" s="19"/>
      <c r="I1340" s="11"/>
      <c r="J1340" s="11"/>
      <c r="K1340" s="11"/>
      <c r="L1340" s="11"/>
      <c r="M1340" s="11"/>
      <c r="N1340" s="11"/>
      <c r="O1340" s="19"/>
      <c r="P1340" s="19"/>
    </row>
    <row r="1341" spans="1:16" s="188" customFormat="1" ht="30.75" customHeight="1">
      <c r="A1341" s="97"/>
      <c r="B1341" s="212" t="s">
        <v>1399</v>
      </c>
      <c r="C1341" s="97"/>
      <c r="D1341" s="198">
        <f>SUM(E1341:F1341)</f>
        <v>3</v>
      </c>
      <c r="E1341" s="198">
        <f>SUM(E1342:E1344)</f>
        <v>3</v>
      </c>
      <c r="F1341" s="198">
        <f>SUM(F1342:F1344)</f>
        <v>0</v>
      </c>
      <c r="G1341" s="97"/>
      <c r="H1341" s="97"/>
      <c r="I1341" s="139"/>
      <c r="J1341" s="139"/>
      <c r="K1341" s="139"/>
      <c r="L1341" s="139"/>
      <c r="M1341" s="139"/>
      <c r="N1341" s="139"/>
      <c r="O1341" s="97"/>
      <c r="P1341" s="97"/>
    </row>
    <row r="1342" spans="1:16" ht="14.25" customHeight="1">
      <c r="A1342" s="21">
        <v>1</v>
      </c>
      <c r="B1342" s="51" t="s">
        <v>1400</v>
      </c>
      <c r="C1342" s="42">
        <v>12</v>
      </c>
      <c r="D1342" s="9">
        <v>1</v>
      </c>
      <c r="E1342" s="10">
        <v>1</v>
      </c>
      <c r="F1342" s="11"/>
      <c r="G1342" s="12">
        <v>2360</v>
      </c>
      <c r="H1342" s="12" t="s">
        <v>1401</v>
      </c>
      <c r="I1342" s="9">
        <v>1</v>
      </c>
      <c r="P1342" s="12" t="s">
        <v>1309</v>
      </c>
    </row>
    <row r="1343" spans="1:16" ht="14.25" customHeight="1">
      <c r="A1343" s="21">
        <v>2</v>
      </c>
      <c r="B1343" s="22" t="s">
        <v>1402</v>
      </c>
      <c r="C1343" s="42">
        <v>10</v>
      </c>
      <c r="D1343" s="9">
        <v>2</v>
      </c>
      <c r="E1343" s="10">
        <v>1</v>
      </c>
      <c r="F1343" s="11"/>
      <c r="G1343" s="12">
        <v>2026</v>
      </c>
      <c r="H1343" s="12" t="s">
        <v>1403</v>
      </c>
      <c r="I1343" s="9">
        <v>1</v>
      </c>
      <c r="P1343" s="12" t="s">
        <v>1309</v>
      </c>
    </row>
    <row r="1344" spans="1:16" ht="14.25" customHeight="1">
      <c r="A1344" s="21"/>
      <c r="B1344" s="22"/>
      <c r="E1344" s="10">
        <v>1</v>
      </c>
      <c r="F1344" s="11"/>
      <c r="H1344" s="12" t="s">
        <v>1403</v>
      </c>
      <c r="I1344" s="9">
        <v>0.5</v>
      </c>
      <c r="M1344" s="9" t="s">
        <v>117</v>
      </c>
      <c r="P1344" s="12" t="s">
        <v>1309</v>
      </c>
    </row>
    <row r="1345" spans="1:13" ht="14.25" customHeight="1">
      <c r="A1345" s="21"/>
      <c r="B1345" s="22"/>
      <c r="E1345" s="10"/>
      <c r="F1345" s="11"/>
      <c r="H1345" s="12" t="s">
        <v>805</v>
      </c>
      <c r="I1345" s="9">
        <v>0.5</v>
      </c>
      <c r="M1345" s="9" t="s">
        <v>117</v>
      </c>
    </row>
    <row r="1346" spans="1:16" ht="15.75" customHeight="1">
      <c r="A1346" s="281" t="s">
        <v>147</v>
      </c>
      <c r="B1346" s="281"/>
      <c r="C1346" s="68"/>
      <c r="D1346" s="11">
        <f>SUM(D1342:D1343)</f>
        <v>3</v>
      </c>
      <c r="E1346" s="11"/>
      <c r="F1346" s="11"/>
      <c r="G1346" s="19"/>
      <c r="H1346" s="19"/>
      <c r="I1346" s="11"/>
      <c r="J1346" s="11"/>
      <c r="K1346" s="11"/>
      <c r="L1346" s="11"/>
      <c r="M1346" s="11"/>
      <c r="N1346" s="11"/>
      <c r="O1346" s="19"/>
      <c r="P1346" s="19"/>
    </row>
    <row r="1347" spans="1:16" ht="14.25" customHeight="1">
      <c r="A1347" s="277" t="s">
        <v>122</v>
      </c>
      <c r="B1347" s="277"/>
      <c r="C1347" s="68"/>
      <c r="E1347" s="11"/>
      <c r="F1347" s="11"/>
      <c r="G1347" s="19"/>
      <c r="H1347" s="19"/>
      <c r="I1347" s="11"/>
      <c r="J1347" s="11"/>
      <c r="K1347" s="11"/>
      <c r="L1347" s="11"/>
      <c r="M1347" s="11"/>
      <c r="N1347" s="11"/>
      <c r="O1347" s="19"/>
      <c r="P1347" s="19"/>
    </row>
    <row r="1348" spans="1:16" s="188" customFormat="1" ht="45" customHeight="1">
      <c r="A1348" s="97"/>
      <c r="B1348" s="212" t="s">
        <v>1427</v>
      </c>
      <c r="C1348" s="97"/>
      <c r="D1348" s="198">
        <f>SUM(E1348:F1348)</f>
        <v>7</v>
      </c>
      <c r="E1348" s="198">
        <f>SUM(E1349:E1356)</f>
        <v>4</v>
      </c>
      <c r="F1348" s="198">
        <f>SUM(F1349:F1356)</f>
        <v>3</v>
      </c>
      <c r="G1348" s="97"/>
      <c r="H1348" s="97"/>
      <c r="I1348" s="139"/>
      <c r="J1348" s="139"/>
      <c r="K1348" s="139"/>
      <c r="L1348" s="139"/>
      <c r="M1348" s="139"/>
      <c r="N1348" s="139"/>
      <c r="O1348" s="97"/>
      <c r="P1348" s="97"/>
    </row>
    <row r="1349" spans="1:16" ht="14.25" customHeight="1">
      <c r="A1349" s="6">
        <v>1</v>
      </c>
      <c r="B1349" s="7" t="s">
        <v>1428</v>
      </c>
      <c r="C1349" s="8">
        <v>12</v>
      </c>
      <c r="D1349" s="9">
        <v>1</v>
      </c>
      <c r="E1349" s="10">
        <v>1</v>
      </c>
      <c r="F1349" s="11"/>
      <c r="G1349" s="12">
        <v>2360</v>
      </c>
      <c r="J1349" s="9">
        <v>1</v>
      </c>
      <c r="P1349" s="12" t="s">
        <v>1003</v>
      </c>
    </row>
    <row r="1350" spans="1:16" ht="14.25" customHeight="1">
      <c r="A1350" s="21">
        <v>2</v>
      </c>
      <c r="B1350" s="51" t="s">
        <v>1429</v>
      </c>
      <c r="D1350" s="9">
        <v>1</v>
      </c>
      <c r="E1350" s="10">
        <v>1</v>
      </c>
      <c r="F1350" s="11"/>
      <c r="G1350" s="12">
        <v>2124</v>
      </c>
      <c r="H1350" s="12" t="s">
        <v>1735</v>
      </c>
      <c r="I1350" s="9">
        <v>1</v>
      </c>
      <c r="P1350" s="12" t="s">
        <v>1003</v>
      </c>
    </row>
    <row r="1351" spans="1:66" s="197" customFormat="1" ht="14.25" customHeight="1">
      <c r="A1351" s="13">
        <v>3</v>
      </c>
      <c r="B1351" s="124" t="s">
        <v>1430</v>
      </c>
      <c r="C1351" s="15">
        <v>12</v>
      </c>
      <c r="D1351" s="16">
        <v>2</v>
      </c>
      <c r="E1351" s="17"/>
      <c r="F1351" s="17">
        <v>1</v>
      </c>
      <c r="G1351" s="18">
        <v>2360</v>
      </c>
      <c r="H1351" s="18"/>
      <c r="I1351" s="16"/>
      <c r="J1351" s="16">
        <v>1</v>
      </c>
      <c r="K1351" s="16"/>
      <c r="L1351" s="16"/>
      <c r="M1351" s="16"/>
      <c r="N1351" s="16"/>
      <c r="O1351" s="18"/>
      <c r="P1351" s="18" t="s">
        <v>1003</v>
      </c>
      <c r="S1351" s="38"/>
      <c r="T1351" s="38"/>
      <c r="U1351" s="38"/>
      <c r="V1351" s="38"/>
      <c r="W1351" s="38"/>
      <c r="X1351" s="38"/>
      <c r="Y1351" s="38"/>
      <c r="Z1351" s="38"/>
      <c r="AA1351" s="38"/>
      <c r="AB1351" s="38"/>
      <c r="AC1351" s="38"/>
      <c r="AD1351" s="38"/>
      <c r="AE1351" s="38"/>
      <c r="AF1351" s="38"/>
      <c r="AG1351" s="38"/>
      <c r="AH1351" s="38"/>
      <c r="AI1351" s="38"/>
      <c r="AJ1351" s="38"/>
      <c r="AK1351" s="38"/>
      <c r="AL1351" s="38"/>
      <c r="AM1351" s="38"/>
      <c r="AN1351" s="38"/>
      <c r="AO1351" s="38"/>
      <c r="AP1351" s="38"/>
      <c r="AQ1351" s="38"/>
      <c r="AR1351" s="38"/>
      <c r="AS1351" s="38"/>
      <c r="AT1351" s="38"/>
      <c r="AU1351" s="38"/>
      <c r="AV1351" s="38"/>
      <c r="AW1351" s="38"/>
      <c r="AX1351" s="38"/>
      <c r="AY1351" s="38"/>
      <c r="AZ1351" s="38"/>
      <c r="BA1351" s="38"/>
      <c r="BB1351" s="38"/>
      <c r="BC1351" s="38"/>
      <c r="BD1351" s="38"/>
      <c r="BE1351" s="38"/>
      <c r="BF1351" s="38"/>
      <c r="BG1351" s="38"/>
      <c r="BH1351" s="38"/>
      <c r="BI1351" s="38"/>
      <c r="BJ1351" s="38"/>
      <c r="BK1351" s="38"/>
      <c r="BL1351" s="38"/>
      <c r="BM1351" s="38"/>
      <c r="BN1351" s="38"/>
    </row>
    <row r="1352" spans="1:66" s="197" customFormat="1" ht="14.25" customHeight="1">
      <c r="A1352" s="13"/>
      <c r="B1352" s="124"/>
      <c r="C1352" s="15"/>
      <c r="D1352" s="16"/>
      <c r="E1352" s="17"/>
      <c r="F1352" s="17">
        <v>0.5</v>
      </c>
      <c r="G1352" s="18"/>
      <c r="H1352" s="18" t="s">
        <v>936</v>
      </c>
      <c r="I1352" s="16">
        <v>0.5</v>
      </c>
      <c r="J1352" s="16"/>
      <c r="K1352" s="16"/>
      <c r="L1352" s="16"/>
      <c r="M1352" s="18" t="s">
        <v>463</v>
      </c>
      <c r="N1352" s="16"/>
      <c r="O1352" s="18"/>
      <c r="P1352" s="18" t="s">
        <v>1003</v>
      </c>
      <c r="S1352" s="38"/>
      <c r="T1352" s="38"/>
      <c r="U1352" s="38"/>
      <c r="V1352" s="38"/>
      <c r="W1352" s="38"/>
      <c r="X1352" s="38"/>
      <c r="Y1352" s="38"/>
      <c r="Z1352" s="38"/>
      <c r="AA1352" s="38"/>
      <c r="AB1352" s="38"/>
      <c r="AC1352" s="38"/>
      <c r="AD1352" s="38"/>
      <c r="AE1352" s="38"/>
      <c r="AF1352" s="38"/>
      <c r="AG1352" s="38"/>
      <c r="AH1352" s="38"/>
      <c r="AI1352" s="38"/>
      <c r="AJ1352" s="38"/>
      <c r="AK1352" s="38"/>
      <c r="AL1352" s="38"/>
      <c r="AM1352" s="38"/>
      <c r="AN1352" s="38"/>
      <c r="AO1352" s="38"/>
      <c r="AP1352" s="38"/>
      <c r="AQ1352" s="38"/>
      <c r="AR1352" s="38"/>
      <c r="AS1352" s="38"/>
      <c r="AT1352" s="38"/>
      <c r="AU1352" s="38"/>
      <c r="AV1352" s="38"/>
      <c r="AW1352" s="38"/>
      <c r="AX1352" s="38"/>
      <c r="AY1352" s="38"/>
      <c r="AZ1352" s="38"/>
      <c r="BA1352" s="38"/>
      <c r="BB1352" s="38"/>
      <c r="BC1352" s="38"/>
      <c r="BD1352" s="38"/>
      <c r="BE1352" s="38"/>
      <c r="BF1352" s="38"/>
      <c r="BG1352" s="38"/>
      <c r="BH1352" s="38"/>
      <c r="BI1352" s="38"/>
      <c r="BJ1352" s="38"/>
      <c r="BK1352" s="38"/>
      <c r="BL1352" s="38"/>
      <c r="BM1352" s="38"/>
      <c r="BN1352" s="38"/>
    </row>
    <row r="1353" spans="1:66" s="197" customFormat="1" ht="14.25" customHeight="1">
      <c r="A1353" s="13"/>
      <c r="B1353" s="124"/>
      <c r="C1353" s="15"/>
      <c r="D1353" s="16"/>
      <c r="E1353" s="17"/>
      <c r="F1353" s="17">
        <v>0.5</v>
      </c>
      <c r="G1353" s="18"/>
      <c r="H1353" s="18" t="s">
        <v>1431</v>
      </c>
      <c r="I1353" s="16">
        <v>0.5</v>
      </c>
      <c r="J1353" s="16"/>
      <c r="K1353" s="16"/>
      <c r="L1353" s="16"/>
      <c r="M1353" s="18" t="s">
        <v>463</v>
      </c>
      <c r="N1353" s="16"/>
      <c r="O1353" s="18"/>
      <c r="P1353" s="18" t="s">
        <v>1003</v>
      </c>
      <c r="S1353" s="38"/>
      <c r="T1353" s="38"/>
      <c r="U1353" s="38"/>
      <c r="V1353" s="38"/>
      <c r="W1353" s="38"/>
      <c r="X1353" s="38"/>
      <c r="Y1353" s="38"/>
      <c r="Z1353" s="38"/>
      <c r="AA1353" s="38"/>
      <c r="AB1353" s="38"/>
      <c r="AC1353" s="38"/>
      <c r="AD1353" s="38"/>
      <c r="AE1353" s="38"/>
      <c r="AF1353" s="38"/>
      <c r="AG1353" s="38"/>
      <c r="AH1353" s="38"/>
      <c r="AI1353" s="38"/>
      <c r="AJ1353" s="38"/>
      <c r="AK1353" s="38"/>
      <c r="AL1353" s="38"/>
      <c r="AM1353" s="38"/>
      <c r="AN1353" s="38"/>
      <c r="AO1353" s="38"/>
      <c r="AP1353" s="38"/>
      <c r="AQ1353" s="38"/>
      <c r="AR1353" s="38"/>
      <c r="AS1353" s="38"/>
      <c r="AT1353" s="38"/>
      <c r="AU1353" s="38"/>
      <c r="AV1353" s="38"/>
      <c r="AW1353" s="38"/>
      <c r="AX1353" s="38"/>
      <c r="AY1353" s="38"/>
      <c r="AZ1353" s="38"/>
      <c r="BA1353" s="38"/>
      <c r="BB1353" s="38"/>
      <c r="BC1353" s="38"/>
      <c r="BD1353" s="38"/>
      <c r="BE1353" s="38"/>
      <c r="BF1353" s="38"/>
      <c r="BG1353" s="38"/>
      <c r="BH1353" s="38"/>
      <c r="BI1353" s="38"/>
      <c r="BJ1353" s="38"/>
      <c r="BK1353" s="38"/>
      <c r="BL1353" s="38"/>
      <c r="BM1353" s="38"/>
      <c r="BN1353" s="38"/>
    </row>
    <row r="1354" spans="1:66" s="197" customFormat="1" ht="14.25" customHeight="1">
      <c r="A1354" s="25">
        <v>4</v>
      </c>
      <c r="B1354" s="14" t="s">
        <v>1432</v>
      </c>
      <c r="C1354" s="15">
        <v>11</v>
      </c>
      <c r="D1354" s="16">
        <v>1</v>
      </c>
      <c r="E1354" s="17"/>
      <c r="F1354" s="17">
        <v>1</v>
      </c>
      <c r="G1354" s="18">
        <v>2193</v>
      </c>
      <c r="H1354" s="18" t="s">
        <v>1433</v>
      </c>
      <c r="I1354" s="16">
        <v>1</v>
      </c>
      <c r="J1354" s="16"/>
      <c r="K1354" s="16"/>
      <c r="L1354" s="16"/>
      <c r="M1354" s="16"/>
      <c r="N1354" s="16"/>
      <c r="O1354" s="18"/>
      <c r="P1354" s="18" t="s">
        <v>1003</v>
      </c>
      <c r="S1354" s="38"/>
      <c r="T1354" s="38"/>
      <c r="U1354" s="38"/>
      <c r="V1354" s="38"/>
      <c r="W1354" s="38"/>
      <c r="X1354" s="38"/>
      <c r="Y1354" s="38"/>
      <c r="Z1354" s="38"/>
      <c r="AA1354" s="38"/>
      <c r="AB1354" s="38"/>
      <c r="AC1354" s="38"/>
      <c r="AD1354" s="38"/>
      <c r="AE1354" s="38"/>
      <c r="AF1354" s="38"/>
      <c r="AG1354" s="38"/>
      <c r="AH1354" s="38"/>
      <c r="AI1354" s="38"/>
      <c r="AJ1354" s="38"/>
      <c r="AK1354" s="38"/>
      <c r="AL1354" s="38"/>
      <c r="AM1354" s="38"/>
      <c r="AN1354" s="38"/>
      <c r="AO1354" s="38"/>
      <c r="AP1354" s="38"/>
      <c r="AQ1354" s="38"/>
      <c r="AR1354" s="38"/>
      <c r="AS1354" s="38"/>
      <c r="AT1354" s="38"/>
      <c r="AU1354" s="38"/>
      <c r="AV1354" s="38"/>
      <c r="AW1354" s="38"/>
      <c r="AX1354" s="38"/>
      <c r="AY1354" s="38"/>
      <c r="AZ1354" s="38"/>
      <c r="BA1354" s="38"/>
      <c r="BB1354" s="38"/>
      <c r="BC1354" s="38"/>
      <c r="BD1354" s="38"/>
      <c r="BE1354" s="38"/>
      <c r="BF1354" s="38"/>
      <c r="BG1354" s="38"/>
      <c r="BH1354" s="38"/>
      <c r="BI1354" s="38"/>
      <c r="BJ1354" s="38"/>
      <c r="BK1354" s="38"/>
      <c r="BL1354" s="38"/>
      <c r="BM1354" s="38"/>
      <c r="BN1354" s="38"/>
    </row>
    <row r="1355" spans="1:16" ht="14.25" customHeight="1">
      <c r="A1355" s="6">
        <v>5</v>
      </c>
      <c r="B1355" s="7" t="s">
        <v>133</v>
      </c>
      <c r="C1355" s="8">
        <v>10</v>
      </c>
      <c r="D1355" s="9">
        <v>2</v>
      </c>
      <c r="E1355" s="10">
        <v>1</v>
      </c>
      <c r="F1355" s="11"/>
      <c r="G1355" s="12">
        <v>2026</v>
      </c>
      <c r="H1355" s="12" t="s">
        <v>1434</v>
      </c>
      <c r="I1355" s="9">
        <v>1</v>
      </c>
      <c r="P1355" s="12" t="s">
        <v>1003</v>
      </c>
    </row>
    <row r="1356" spans="1:16" ht="14.25" customHeight="1">
      <c r="A1356" s="6"/>
      <c r="B1356" s="7"/>
      <c r="C1356" s="8"/>
      <c r="E1356" s="10">
        <v>1</v>
      </c>
      <c r="F1356" s="11"/>
      <c r="H1356" s="12" t="s">
        <v>633</v>
      </c>
      <c r="I1356" s="9">
        <v>0.5</v>
      </c>
      <c r="P1356" s="12" t="s">
        <v>1003</v>
      </c>
    </row>
    <row r="1357" spans="1:10" ht="14.25" customHeight="1">
      <c r="A1357" s="6"/>
      <c r="B1357" s="7"/>
      <c r="C1357" s="8"/>
      <c r="E1357" s="10"/>
      <c r="F1357" s="11"/>
      <c r="J1357" s="9">
        <v>0.5</v>
      </c>
    </row>
    <row r="1358" spans="1:16" ht="14.25" customHeight="1">
      <c r="A1358" s="281" t="s">
        <v>147</v>
      </c>
      <c r="B1358" s="281"/>
      <c r="C1358" s="68"/>
      <c r="D1358" s="11">
        <f>SUM(D1349:D1355)</f>
        <v>7</v>
      </c>
      <c r="E1358" s="11"/>
      <c r="F1358" s="11"/>
      <c r="G1358" s="19"/>
      <c r="H1358" s="19"/>
      <c r="I1358" s="11"/>
      <c r="J1358" s="11"/>
      <c r="K1358" s="11"/>
      <c r="L1358" s="11"/>
      <c r="M1358" s="11"/>
      <c r="N1358" s="11"/>
      <c r="O1358" s="19"/>
      <c r="P1358" s="19"/>
    </row>
    <row r="1359" spans="1:16" ht="15" customHeight="1">
      <c r="A1359" s="277" t="s">
        <v>122</v>
      </c>
      <c r="B1359" s="277"/>
      <c r="C1359" s="68"/>
      <c r="D1359" s="9">
        <f>D1351+D1354</f>
        <v>3</v>
      </c>
      <c r="E1359" s="11"/>
      <c r="F1359" s="11"/>
      <c r="G1359" s="19"/>
      <c r="H1359" s="19"/>
      <c r="I1359" s="11"/>
      <c r="J1359" s="11"/>
      <c r="K1359" s="11"/>
      <c r="L1359" s="11"/>
      <c r="M1359" s="11"/>
      <c r="N1359" s="11"/>
      <c r="O1359" s="19"/>
      <c r="P1359" s="19"/>
    </row>
    <row r="1360" spans="1:16" s="188" customFormat="1" ht="27" customHeight="1">
      <c r="A1360" s="97"/>
      <c r="B1360" s="212" t="s">
        <v>1435</v>
      </c>
      <c r="C1360" s="97"/>
      <c r="D1360" s="198">
        <f>SUM(E1360:F1360)</f>
        <v>8</v>
      </c>
      <c r="E1360" s="198">
        <f>SUM(E1361:E1370)</f>
        <v>7</v>
      </c>
      <c r="F1360" s="198">
        <f>SUM(F1361:F1370)</f>
        <v>1</v>
      </c>
      <c r="G1360" s="97"/>
      <c r="H1360" s="97"/>
      <c r="I1360" s="139"/>
      <c r="J1360" s="139"/>
      <c r="K1360" s="139"/>
      <c r="L1360" s="139"/>
      <c r="M1360" s="139"/>
      <c r="N1360" s="139"/>
      <c r="O1360" s="97"/>
      <c r="P1360" s="97"/>
    </row>
    <row r="1361" spans="1:16" ht="14.25" customHeight="1">
      <c r="A1361" s="6">
        <v>1</v>
      </c>
      <c r="B1361" s="51" t="s">
        <v>1209</v>
      </c>
      <c r="C1361" s="42">
        <v>12</v>
      </c>
      <c r="D1361" s="9">
        <v>1</v>
      </c>
      <c r="E1361" s="10">
        <v>1</v>
      </c>
      <c r="F1361" s="11"/>
      <c r="G1361" s="12">
        <v>2360</v>
      </c>
      <c r="H1361" s="12" t="s">
        <v>1626</v>
      </c>
      <c r="I1361" s="9">
        <v>1</v>
      </c>
      <c r="P1361" s="12" t="s">
        <v>1309</v>
      </c>
    </row>
    <row r="1362" spans="1:16" ht="14.25" customHeight="1">
      <c r="A1362" s="6">
        <v>2</v>
      </c>
      <c r="B1362" s="51" t="s">
        <v>133</v>
      </c>
      <c r="C1362" s="42">
        <v>10</v>
      </c>
      <c r="D1362" s="9">
        <v>2</v>
      </c>
      <c r="E1362" s="10">
        <v>1</v>
      </c>
      <c r="F1362" s="11"/>
      <c r="G1362" s="12">
        <v>2026</v>
      </c>
      <c r="J1362" s="9">
        <v>1</v>
      </c>
      <c r="P1362" s="12" t="s">
        <v>1309</v>
      </c>
    </row>
    <row r="1363" spans="1:16" ht="14.25" customHeight="1">
      <c r="A1363" s="6"/>
      <c r="B1363" s="51"/>
      <c r="E1363" s="10">
        <v>1</v>
      </c>
      <c r="F1363" s="11"/>
      <c r="H1363" s="12" t="s">
        <v>1436</v>
      </c>
      <c r="I1363" s="9">
        <v>1</v>
      </c>
      <c r="P1363" s="12" t="s">
        <v>1309</v>
      </c>
    </row>
    <row r="1364" spans="1:66" s="197" customFormat="1" ht="14.25" customHeight="1">
      <c r="A1364" s="25">
        <v>3</v>
      </c>
      <c r="B1364" s="14" t="s">
        <v>1126</v>
      </c>
      <c r="C1364" s="15">
        <v>7</v>
      </c>
      <c r="D1364" s="16">
        <v>1</v>
      </c>
      <c r="E1364" s="17"/>
      <c r="F1364" s="17">
        <v>1</v>
      </c>
      <c r="G1364" s="18">
        <v>1714</v>
      </c>
      <c r="H1364" s="18" t="s">
        <v>1437</v>
      </c>
      <c r="I1364" s="16">
        <v>1</v>
      </c>
      <c r="J1364" s="16"/>
      <c r="K1364" s="16"/>
      <c r="L1364" s="16"/>
      <c r="M1364" s="16"/>
      <c r="N1364" s="16"/>
      <c r="O1364" s="18"/>
      <c r="P1364" s="18" t="s">
        <v>1309</v>
      </c>
      <c r="S1364" s="38"/>
      <c r="T1364" s="38"/>
      <c r="U1364" s="38"/>
      <c r="V1364" s="38"/>
      <c r="W1364" s="38"/>
      <c r="X1364" s="38"/>
      <c r="Y1364" s="38"/>
      <c r="Z1364" s="38"/>
      <c r="AA1364" s="38"/>
      <c r="AB1364" s="38"/>
      <c r="AC1364" s="38"/>
      <c r="AD1364" s="38"/>
      <c r="AE1364" s="38"/>
      <c r="AF1364" s="38"/>
      <c r="AG1364" s="38"/>
      <c r="AH1364" s="38"/>
      <c r="AI1364" s="38"/>
      <c r="AJ1364" s="38"/>
      <c r="AK1364" s="38"/>
      <c r="AL1364" s="38"/>
      <c r="AM1364" s="38"/>
      <c r="AN1364" s="38"/>
      <c r="AO1364" s="38"/>
      <c r="AP1364" s="38"/>
      <c r="AQ1364" s="38"/>
      <c r="AR1364" s="38"/>
      <c r="AS1364" s="38"/>
      <c r="AT1364" s="38"/>
      <c r="AU1364" s="38"/>
      <c r="AV1364" s="38"/>
      <c r="AW1364" s="38"/>
      <c r="AX1364" s="38"/>
      <c r="AY1364" s="38"/>
      <c r="AZ1364" s="38"/>
      <c r="BA1364" s="38"/>
      <c r="BB1364" s="38"/>
      <c r="BC1364" s="38"/>
      <c r="BD1364" s="38"/>
      <c r="BE1364" s="38"/>
      <c r="BF1364" s="38"/>
      <c r="BG1364" s="38"/>
      <c r="BH1364" s="38"/>
      <c r="BI1364" s="38"/>
      <c r="BJ1364" s="38"/>
      <c r="BK1364" s="38"/>
      <c r="BL1364" s="38"/>
      <c r="BM1364" s="38"/>
      <c r="BN1364" s="38"/>
    </row>
    <row r="1365" spans="1:6" ht="27" customHeight="1">
      <c r="A1365" s="21"/>
      <c r="B1365" s="284" t="s">
        <v>1438</v>
      </c>
      <c r="C1365" s="284"/>
      <c r="E1365" s="11"/>
      <c r="F1365" s="11"/>
    </row>
    <row r="1366" spans="1:16" ht="14.25" customHeight="1">
      <c r="A1366" s="21">
        <v>4</v>
      </c>
      <c r="B1366" s="51" t="s">
        <v>1439</v>
      </c>
      <c r="C1366" s="42">
        <v>10</v>
      </c>
      <c r="D1366" s="9">
        <v>1</v>
      </c>
      <c r="E1366" s="10">
        <v>1</v>
      </c>
      <c r="F1366" s="11"/>
      <c r="G1366" s="12">
        <v>2026</v>
      </c>
      <c r="J1366" s="9">
        <v>1</v>
      </c>
      <c r="P1366" s="12" t="s">
        <v>1309</v>
      </c>
    </row>
    <row r="1367" spans="1:16" ht="14.25" customHeight="1">
      <c r="A1367" s="21">
        <v>5</v>
      </c>
      <c r="B1367" s="51" t="s">
        <v>1353</v>
      </c>
      <c r="C1367" s="42">
        <v>9</v>
      </c>
      <c r="D1367" s="9">
        <v>1</v>
      </c>
      <c r="E1367" s="10">
        <v>1</v>
      </c>
      <c r="F1367" s="11"/>
      <c r="G1367" s="12">
        <v>1925</v>
      </c>
      <c r="J1367" s="9">
        <v>1</v>
      </c>
      <c r="M1367" s="12"/>
      <c r="P1367" s="12" t="s">
        <v>1309</v>
      </c>
    </row>
    <row r="1368" spans="1:13" ht="27" customHeight="1">
      <c r="A1368" s="21"/>
      <c r="B1368" s="125" t="s">
        <v>1440</v>
      </c>
      <c r="C1368" s="125"/>
      <c r="E1368" s="11"/>
      <c r="F1368" s="11"/>
      <c r="M1368" s="12"/>
    </row>
    <row r="1369" spans="1:16" ht="14.25" customHeight="1">
      <c r="A1369" s="21">
        <v>6</v>
      </c>
      <c r="B1369" s="51" t="s">
        <v>1439</v>
      </c>
      <c r="C1369" s="42">
        <v>10</v>
      </c>
      <c r="D1369" s="9">
        <v>1</v>
      </c>
      <c r="E1369" s="10">
        <v>1</v>
      </c>
      <c r="F1369" s="11"/>
      <c r="G1369" s="12">
        <v>2026</v>
      </c>
      <c r="H1369" s="12" t="s">
        <v>1441</v>
      </c>
      <c r="I1369" s="9">
        <v>1</v>
      </c>
      <c r="M1369" s="12"/>
      <c r="P1369" s="12" t="s">
        <v>1309</v>
      </c>
    </row>
    <row r="1370" spans="1:16" ht="14.25" customHeight="1">
      <c r="A1370" s="21">
        <v>7</v>
      </c>
      <c r="B1370" s="51" t="s">
        <v>133</v>
      </c>
      <c r="C1370" s="42">
        <v>10</v>
      </c>
      <c r="D1370" s="9">
        <v>1</v>
      </c>
      <c r="E1370" s="10">
        <v>1</v>
      </c>
      <c r="F1370" s="11"/>
      <c r="G1370" s="12">
        <v>2026</v>
      </c>
      <c r="H1370" s="12" t="s">
        <v>1442</v>
      </c>
      <c r="I1370" s="9">
        <v>0.5</v>
      </c>
      <c r="M1370" s="12" t="s">
        <v>1443</v>
      </c>
      <c r="P1370" s="12" t="s">
        <v>1309</v>
      </c>
    </row>
    <row r="1371" spans="1:16" ht="14.25" customHeight="1">
      <c r="A1371" s="21"/>
      <c r="B1371" s="51"/>
      <c r="E1371" s="10"/>
      <c r="F1371" s="11"/>
      <c r="H1371" s="12" t="s">
        <v>1444</v>
      </c>
      <c r="I1371" s="9">
        <v>0.5</v>
      </c>
      <c r="M1371" s="9" t="s">
        <v>1443</v>
      </c>
      <c r="P1371" s="12" t="s">
        <v>1309</v>
      </c>
    </row>
    <row r="1372" spans="1:16" ht="14.25" customHeight="1">
      <c r="A1372" s="278" t="s">
        <v>572</v>
      </c>
      <c r="B1372" s="278"/>
      <c r="C1372" s="126"/>
      <c r="D1372" s="106">
        <f>SUM(D1361:D1370)</f>
        <v>8</v>
      </c>
      <c r="E1372" s="106"/>
      <c r="F1372" s="106"/>
      <c r="G1372" s="107"/>
      <c r="H1372" s="107"/>
      <c r="I1372" s="106"/>
      <c r="J1372" s="106"/>
      <c r="K1372" s="106"/>
      <c r="L1372" s="106"/>
      <c r="M1372" s="106"/>
      <c r="N1372" s="106"/>
      <c r="O1372" s="107"/>
      <c r="P1372" s="107"/>
    </row>
    <row r="1373" spans="1:16" ht="14.25" customHeight="1">
      <c r="A1373" s="277" t="s">
        <v>122</v>
      </c>
      <c r="B1373" s="277"/>
      <c r="C1373" s="68"/>
      <c r="D1373" s="9">
        <f>D1364</f>
        <v>1</v>
      </c>
      <c r="E1373" s="11"/>
      <c r="F1373" s="11"/>
      <c r="G1373" s="19"/>
      <c r="H1373" s="19"/>
      <c r="I1373" s="11"/>
      <c r="J1373" s="11"/>
      <c r="K1373" s="11"/>
      <c r="L1373" s="11"/>
      <c r="M1373" s="11"/>
      <c r="N1373" s="11"/>
      <c r="O1373" s="19"/>
      <c r="P1373" s="19"/>
    </row>
    <row r="1374" spans="1:16" s="188" customFormat="1" ht="39" customHeight="1">
      <c r="A1374" s="97"/>
      <c r="B1374" s="212" t="s">
        <v>1445</v>
      </c>
      <c r="C1374" s="97"/>
      <c r="D1374" s="198">
        <f>SUM(E1374:F1374)</f>
        <v>3</v>
      </c>
      <c r="E1374" s="198">
        <f>SUM(E1375:E1377)</f>
        <v>3</v>
      </c>
      <c r="F1374" s="198">
        <f>SUM(F1375:F1377)</f>
        <v>0</v>
      </c>
      <c r="G1374" s="97"/>
      <c r="H1374" s="97"/>
      <c r="I1374" s="139"/>
      <c r="J1374" s="139"/>
      <c r="K1374" s="139"/>
      <c r="L1374" s="139"/>
      <c r="M1374" s="139"/>
      <c r="N1374" s="139"/>
      <c r="O1374" s="97"/>
      <c r="P1374" s="97"/>
    </row>
    <row r="1375" spans="1:16" ht="15" customHeight="1">
      <c r="A1375" s="21">
        <v>1</v>
      </c>
      <c r="B1375" s="7" t="s">
        <v>1133</v>
      </c>
      <c r="C1375" s="8">
        <v>12</v>
      </c>
      <c r="D1375" s="9">
        <v>1</v>
      </c>
      <c r="E1375" s="10">
        <v>1</v>
      </c>
      <c r="F1375" s="11"/>
      <c r="G1375" s="12">
        <v>2360</v>
      </c>
      <c r="H1375" s="168" t="s">
        <v>1448</v>
      </c>
      <c r="I1375" s="9">
        <v>1</v>
      </c>
      <c r="P1375" s="12" t="s">
        <v>1095</v>
      </c>
    </row>
    <row r="1376" spans="1:16" ht="15" customHeight="1">
      <c r="A1376" s="21">
        <v>2</v>
      </c>
      <c r="B1376" s="51" t="s">
        <v>1446</v>
      </c>
      <c r="C1376" s="8">
        <v>10</v>
      </c>
      <c r="D1376" s="9">
        <v>1</v>
      </c>
      <c r="E1376" s="10">
        <v>1</v>
      </c>
      <c r="F1376" s="11"/>
      <c r="G1376" s="12">
        <v>2026</v>
      </c>
      <c r="H1376" s="12" t="s">
        <v>1447</v>
      </c>
      <c r="I1376" s="9">
        <v>1</v>
      </c>
      <c r="P1376" s="12" t="s">
        <v>1095</v>
      </c>
    </row>
    <row r="1377" spans="1:16" ht="14.25" customHeight="1">
      <c r="A1377" s="21">
        <v>3</v>
      </c>
      <c r="B1377" s="51" t="s">
        <v>1353</v>
      </c>
      <c r="C1377" s="42">
        <v>9</v>
      </c>
      <c r="D1377" s="9">
        <v>1</v>
      </c>
      <c r="E1377" s="10">
        <v>1</v>
      </c>
      <c r="F1377" s="11"/>
      <c r="G1377" s="12">
        <v>1925</v>
      </c>
      <c r="H1377" s="168" t="s">
        <v>64</v>
      </c>
      <c r="I1377" s="9">
        <v>1</v>
      </c>
      <c r="P1377" s="12" t="s">
        <v>1095</v>
      </c>
    </row>
    <row r="1378" spans="1:16" ht="14.25" customHeight="1">
      <c r="A1378" s="273" t="s">
        <v>147</v>
      </c>
      <c r="B1378" s="273"/>
      <c r="C1378" s="20"/>
      <c r="D1378" s="11">
        <f>SUM(D1375:D1377)</f>
        <v>3</v>
      </c>
      <c r="E1378" s="11"/>
      <c r="F1378" s="11"/>
      <c r="G1378" s="19"/>
      <c r="H1378" s="19"/>
      <c r="I1378" s="11"/>
      <c r="J1378" s="11"/>
      <c r="K1378" s="11"/>
      <c r="L1378" s="11"/>
      <c r="M1378" s="11"/>
      <c r="N1378" s="11"/>
      <c r="O1378" s="19"/>
      <c r="P1378" s="19"/>
    </row>
    <row r="1379" spans="1:16" ht="14.25" customHeight="1">
      <c r="A1379" s="277" t="s">
        <v>122</v>
      </c>
      <c r="B1379" s="277"/>
      <c r="C1379" s="20"/>
      <c r="E1379" s="11"/>
      <c r="F1379" s="11"/>
      <c r="G1379" s="19"/>
      <c r="H1379" s="19"/>
      <c r="I1379" s="11"/>
      <c r="J1379" s="11"/>
      <c r="K1379" s="11"/>
      <c r="L1379" s="11"/>
      <c r="M1379" s="11"/>
      <c r="N1379" s="11"/>
      <c r="O1379" s="19"/>
      <c r="P1379" s="19"/>
    </row>
    <row r="1380" spans="1:16" s="188" customFormat="1" ht="37.5" customHeight="1">
      <c r="A1380" s="97"/>
      <c r="B1380" s="212" t="s">
        <v>1449</v>
      </c>
      <c r="C1380" s="97"/>
      <c r="D1380" s="198">
        <f>SUM(E1380:F1380)</f>
        <v>3</v>
      </c>
      <c r="E1380" s="198">
        <f>SUM(E1381:E1384)</f>
        <v>3</v>
      </c>
      <c r="F1380" s="198">
        <f>SUM(F1381:F1384)</f>
        <v>0</v>
      </c>
      <c r="G1380" s="97"/>
      <c r="H1380" s="97"/>
      <c r="I1380" s="139"/>
      <c r="J1380" s="139"/>
      <c r="K1380" s="139"/>
      <c r="L1380" s="139"/>
      <c r="M1380" s="139"/>
      <c r="N1380" s="139"/>
      <c r="O1380" s="97"/>
      <c r="P1380" s="97"/>
    </row>
    <row r="1381" spans="1:16" ht="14.25" customHeight="1">
      <c r="A1381" s="6">
        <v>1</v>
      </c>
      <c r="B1381" s="7" t="s">
        <v>1209</v>
      </c>
      <c r="C1381" s="8">
        <v>11</v>
      </c>
      <c r="D1381" s="9">
        <v>1</v>
      </c>
      <c r="E1381" s="10">
        <v>1</v>
      </c>
      <c r="F1381" s="11"/>
      <c r="G1381" s="12">
        <v>2193</v>
      </c>
      <c r="J1381" s="9">
        <v>1</v>
      </c>
      <c r="P1381" s="12" t="s">
        <v>1003</v>
      </c>
    </row>
    <row r="1382" spans="1:16" ht="14.25" customHeight="1">
      <c r="A1382" s="6">
        <v>2</v>
      </c>
      <c r="B1382" s="22" t="s">
        <v>1450</v>
      </c>
      <c r="C1382" s="8">
        <v>10</v>
      </c>
      <c r="D1382" s="9">
        <v>1</v>
      </c>
      <c r="E1382" s="10">
        <v>1</v>
      </c>
      <c r="F1382" s="11"/>
      <c r="G1382" s="12">
        <v>2026</v>
      </c>
      <c r="H1382" s="12" t="s">
        <v>880</v>
      </c>
      <c r="I1382" s="9">
        <v>0.5</v>
      </c>
      <c r="M1382" s="9" t="s">
        <v>117</v>
      </c>
      <c r="P1382" s="12" t="s">
        <v>1003</v>
      </c>
    </row>
    <row r="1383" spans="1:10" ht="14.25" customHeight="1">
      <c r="A1383" s="6"/>
      <c r="B1383" s="22"/>
      <c r="C1383" s="8"/>
      <c r="E1383" s="10"/>
      <c r="F1383" s="11"/>
      <c r="J1383" s="9">
        <v>0.5</v>
      </c>
    </row>
    <row r="1384" spans="1:16" ht="14.25" customHeight="1">
      <c r="A1384" s="6">
        <v>3</v>
      </c>
      <c r="B1384" s="22" t="s">
        <v>1451</v>
      </c>
      <c r="C1384" s="8">
        <v>10</v>
      </c>
      <c r="D1384" s="9">
        <v>1</v>
      </c>
      <c r="E1384" s="10">
        <v>1</v>
      </c>
      <c r="F1384" s="11"/>
      <c r="G1384" s="12">
        <v>2026</v>
      </c>
      <c r="J1384" s="9">
        <v>1</v>
      </c>
      <c r="P1384" s="12" t="s">
        <v>1003</v>
      </c>
    </row>
    <row r="1385" spans="1:16" ht="14.25" customHeight="1">
      <c r="A1385" s="281" t="s">
        <v>147</v>
      </c>
      <c r="B1385" s="281"/>
      <c r="C1385" s="68"/>
      <c r="D1385" s="11">
        <f>SUM(D1381:D1384)</f>
        <v>3</v>
      </c>
      <c r="E1385" s="11"/>
      <c r="F1385" s="11"/>
      <c r="G1385" s="19"/>
      <c r="H1385" s="19"/>
      <c r="I1385" s="11"/>
      <c r="J1385" s="11"/>
      <c r="K1385" s="11"/>
      <c r="L1385" s="11"/>
      <c r="M1385" s="11"/>
      <c r="N1385" s="11"/>
      <c r="O1385" s="19"/>
      <c r="P1385" s="19"/>
    </row>
    <row r="1386" spans="1:16" ht="14.25" customHeight="1">
      <c r="A1386" s="277" t="s">
        <v>122</v>
      </c>
      <c r="B1386" s="277"/>
      <c r="C1386" s="20"/>
      <c r="E1386" s="11"/>
      <c r="F1386" s="11"/>
      <c r="G1386" s="19"/>
      <c r="H1386" s="19"/>
      <c r="I1386" s="11"/>
      <c r="J1386" s="11"/>
      <c r="K1386" s="11"/>
      <c r="L1386" s="11"/>
      <c r="M1386" s="11"/>
      <c r="N1386" s="11"/>
      <c r="O1386" s="19"/>
      <c r="P1386" s="19"/>
    </row>
    <row r="1387" spans="1:16" s="188" customFormat="1" ht="42.75" customHeight="1">
      <c r="A1387" s="97"/>
      <c r="B1387" s="212" t="s">
        <v>1452</v>
      </c>
      <c r="C1387" s="97"/>
      <c r="D1387" s="198">
        <f>SUM(E1387:F1387)</f>
        <v>45</v>
      </c>
      <c r="E1387" s="198">
        <f>SUM(E1388:E1447)</f>
        <v>45</v>
      </c>
      <c r="F1387" s="198">
        <f>SUM(F1388:F1447)</f>
        <v>0</v>
      </c>
      <c r="G1387" s="97"/>
      <c r="H1387" s="97"/>
      <c r="I1387" s="139"/>
      <c r="J1387" s="139"/>
      <c r="K1387" s="139"/>
      <c r="L1387" s="139"/>
      <c r="M1387" s="139"/>
      <c r="N1387" s="139"/>
      <c r="O1387" s="97"/>
      <c r="P1387" s="97"/>
    </row>
    <row r="1388" spans="1:16" ht="27.75" customHeight="1">
      <c r="A1388" s="21">
        <v>1</v>
      </c>
      <c r="B1388" s="7" t="s">
        <v>1453</v>
      </c>
      <c r="C1388" s="116">
        <v>21</v>
      </c>
      <c r="D1388" s="117">
        <v>1</v>
      </c>
      <c r="E1388" s="118">
        <v>1</v>
      </c>
      <c r="F1388" s="119"/>
      <c r="G1388" s="120">
        <v>4285</v>
      </c>
      <c r="H1388" s="120" t="s">
        <v>355</v>
      </c>
      <c r="I1388" s="117">
        <v>1</v>
      </c>
      <c r="J1388" s="117"/>
      <c r="K1388" s="117"/>
      <c r="L1388" s="117" t="s">
        <v>113</v>
      </c>
      <c r="M1388" s="117"/>
      <c r="N1388" s="117"/>
      <c r="O1388" s="120"/>
      <c r="P1388" s="120" t="s">
        <v>1309</v>
      </c>
    </row>
    <row r="1389" spans="1:16" ht="25.5" customHeight="1">
      <c r="A1389" s="127"/>
      <c r="B1389" s="285" t="s">
        <v>1454</v>
      </c>
      <c r="C1389" s="285"/>
      <c r="D1389" s="86"/>
      <c r="E1389" s="86"/>
      <c r="F1389" s="86"/>
      <c r="G1389" s="127"/>
      <c r="H1389" s="127"/>
      <c r="I1389" s="86"/>
      <c r="J1389" s="86"/>
      <c r="K1389" s="86"/>
      <c r="L1389" s="86"/>
      <c r="M1389" s="86"/>
      <c r="N1389" s="86"/>
      <c r="O1389" s="127"/>
      <c r="P1389" s="127"/>
    </row>
    <row r="1390" spans="1:16" ht="14.25" customHeight="1">
      <c r="A1390" s="21">
        <v>2</v>
      </c>
      <c r="B1390" s="51" t="s">
        <v>1455</v>
      </c>
      <c r="C1390" s="42">
        <v>12</v>
      </c>
      <c r="D1390" s="9">
        <v>1</v>
      </c>
      <c r="E1390" s="10">
        <v>1</v>
      </c>
      <c r="F1390" s="11"/>
      <c r="G1390" s="12">
        <v>2360</v>
      </c>
      <c r="H1390" s="12" t="s">
        <v>1734</v>
      </c>
      <c r="I1390" s="9">
        <v>1</v>
      </c>
      <c r="P1390" s="120" t="s">
        <v>1309</v>
      </c>
    </row>
    <row r="1391" spans="1:16" ht="14.25" customHeight="1">
      <c r="A1391" s="21">
        <v>3</v>
      </c>
      <c r="B1391" s="51" t="s">
        <v>144</v>
      </c>
      <c r="C1391" s="42">
        <v>10</v>
      </c>
      <c r="D1391" s="9">
        <v>5</v>
      </c>
      <c r="E1391" s="10">
        <v>1</v>
      </c>
      <c r="F1391" s="11"/>
      <c r="G1391" s="12">
        <v>2026</v>
      </c>
      <c r="H1391" s="12" t="s">
        <v>1456</v>
      </c>
      <c r="I1391" s="9">
        <v>1</v>
      </c>
      <c r="P1391" s="120" t="s">
        <v>1309</v>
      </c>
    </row>
    <row r="1392" spans="1:16" ht="14.25" customHeight="1">
      <c r="A1392" s="21"/>
      <c r="B1392" s="51"/>
      <c r="E1392" s="10">
        <v>1</v>
      </c>
      <c r="F1392" s="11"/>
      <c r="H1392" s="12" t="s">
        <v>1457</v>
      </c>
      <c r="I1392" s="9">
        <v>0.5</v>
      </c>
      <c r="P1392" s="120" t="s">
        <v>1309</v>
      </c>
    </row>
    <row r="1393" spans="1:16" ht="14.25" customHeight="1">
      <c r="A1393" s="21"/>
      <c r="B1393" s="51"/>
      <c r="E1393" s="10"/>
      <c r="F1393" s="11"/>
      <c r="H1393" s="12" t="s">
        <v>1458</v>
      </c>
      <c r="I1393" s="9">
        <v>0.5</v>
      </c>
      <c r="P1393" s="120"/>
    </row>
    <row r="1394" spans="1:16" ht="14.25" customHeight="1">
      <c r="A1394" s="21"/>
      <c r="B1394" s="51"/>
      <c r="E1394" s="10">
        <v>1</v>
      </c>
      <c r="F1394" s="11"/>
      <c r="H1394" s="12" t="s">
        <v>1457</v>
      </c>
      <c r="I1394" s="9">
        <v>1</v>
      </c>
      <c r="P1394" s="120" t="s">
        <v>1309</v>
      </c>
    </row>
    <row r="1395" spans="1:16" ht="14.25" customHeight="1">
      <c r="A1395" s="21"/>
      <c r="B1395" s="51"/>
      <c r="E1395" s="10">
        <v>1</v>
      </c>
      <c r="F1395" s="11"/>
      <c r="H1395" s="12" t="s">
        <v>1458</v>
      </c>
      <c r="I1395" s="9">
        <v>1</v>
      </c>
      <c r="P1395" s="120" t="s">
        <v>1309</v>
      </c>
    </row>
    <row r="1396" spans="1:16" ht="14.25" customHeight="1">
      <c r="A1396" s="21"/>
      <c r="B1396" s="51"/>
      <c r="E1396" s="10">
        <v>1</v>
      </c>
      <c r="F1396" s="11"/>
      <c r="H1396" s="12" t="s">
        <v>365</v>
      </c>
      <c r="I1396" s="9">
        <v>1</v>
      </c>
      <c r="P1396" s="120" t="s">
        <v>1309</v>
      </c>
    </row>
    <row r="1397" spans="1:16" ht="14.25" customHeight="1">
      <c r="A1397" s="21">
        <v>4</v>
      </c>
      <c r="B1397" s="51" t="s">
        <v>133</v>
      </c>
      <c r="C1397" s="42">
        <v>10</v>
      </c>
      <c r="D1397" s="9">
        <v>6</v>
      </c>
      <c r="E1397" s="10">
        <v>1</v>
      </c>
      <c r="F1397" s="11"/>
      <c r="G1397" s="12">
        <v>2026</v>
      </c>
      <c r="H1397" s="12" t="s">
        <v>1459</v>
      </c>
      <c r="I1397" s="9">
        <v>1</v>
      </c>
      <c r="P1397" s="120" t="s">
        <v>1309</v>
      </c>
    </row>
    <row r="1398" spans="1:16" ht="14.25" customHeight="1">
      <c r="A1398" s="21"/>
      <c r="B1398" s="51"/>
      <c r="E1398" s="10">
        <v>1</v>
      </c>
      <c r="F1398" s="11"/>
      <c r="H1398" s="12" t="s">
        <v>1460</v>
      </c>
      <c r="I1398" s="9">
        <v>1</v>
      </c>
      <c r="P1398" s="120" t="s">
        <v>1309</v>
      </c>
    </row>
    <row r="1399" spans="1:16" ht="14.25" customHeight="1">
      <c r="A1399" s="21"/>
      <c r="B1399" s="51"/>
      <c r="E1399" s="10">
        <v>1</v>
      </c>
      <c r="F1399" s="11"/>
      <c r="H1399" s="12" t="s">
        <v>1461</v>
      </c>
      <c r="I1399" s="9">
        <v>1</v>
      </c>
      <c r="P1399" s="120" t="s">
        <v>1309</v>
      </c>
    </row>
    <row r="1400" spans="1:16" ht="14.25" customHeight="1">
      <c r="A1400" s="21"/>
      <c r="B1400" s="51"/>
      <c r="E1400" s="10">
        <v>1</v>
      </c>
      <c r="F1400" s="11"/>
      <c r="H1400" s="12" t="s">
        <v>1462</v>
      </c>
      <c r="I1400" s="9">
        <v>1</v>
      </c>
      <c r="P1400" s="120" t="s">
        <v>1309</v>
      </c>
    </row>
    <row r="1401" spans="1:16" ht="14.25" customHeight="1">
      <c r="A1401" s="21"/>
      <c r="B1401" s="51"/>
      <c r="E1401" s="10">
        <v>1</v>
      </c>
      <c r="F1401" s="11"/>
      <c r="H1401" s="12" t="s">
        <v>1463</v>
      </c>
      <c r="I1401" s="9">
        <v>1</v>
      </c>
      <c r="P1401" s="120" t="s">
        <v>1309</v>
      </c>
    </row>
    <row r="1402" spans="1:16" ht="14.25" customHeight="1">
      <c r="A1402" s="21"/>
      <c r="B1402" s="51"/>
      <c r="E1402" s="10"/>
      <c r="F1402" s="11"/>
      <c r="H1402" s="12" t="s">
        <v>1464</v>
      </c>
      <c r="N1402" s="9" t="s">
        <v>1465</v>
      </c>
      <c r="P1402" s="120" t="s">
        <v>1309</v>
      </c>
    </row>
    <row r="1403" spans="1:16" ht="14.25" customHeight="1">
      <c r="A1403" s="21"/>
      <c r="B1403" s="51"/>
      <c r="E1403" s="10">
        <v>0.5</v>
      </c>
      <c r="F1403" s="11"/>
      <c r="H1403" s="12" t="s">
        <v>1466</v>
      </c>
      <c r="I1403" s="9">
        <v>0.5</v>
      </c>
      <c r="N1403" s="9" t="s">
        <v>255</v>
      </c>
      <c r="P1403" s="120"/>
    </row>
    <row r="1404" spans="1:16" ht="14.25" customHeight="1">
      <c r="A1404" s="21"/>
      <c r="B1404" s="51"/>
      <c r="E1404" s="10">
        <v>0.5</v>
      </c>
      <c r="F1404" s="11"/>
      <c r="H1404" s="12" t="s">
        <v>1459</v>
      </c>
      <c r="I1404" s="9">
        <v>0.5</v>
      </c>
      <c r="P1404" s="120"/>
    </row>
    <row r="1405" spans="1:16" ht="14.25" customHeight="1">
      <c r="A1405" s="21"/>
      <c r="B1405" s="51"/>
      <c r="E1405" s="10"/>
      <c r="F1405" s="11"/>
      <c r="P1405" s="120"/>
    </row>
    <row r="1406" spans="1:16" ht="25.5" customHeight="1">
      <c r="A1406" s="127"/>
      <c r="B1406" s="49" t="s">
        <v>1467</v>
      </c>
      <c r="C1406" s="127"/>
      <c r="D1406" s="86"/>
      <c r="E1406" s="86"/>
      <c r="F1406" s="86"/>
      <c r="G1406" s="127"/>
      <c r="H1406" s="127"/>
      <c r="I1406" s="86"/>
      <c r="J1406" s="86"/>
      <c r="K1406" s="86"/>
      <c r="L1406" s="86"/>
      <c r="M1406" s="86"/>
      <c r="N1406" s="86"/>
      <c r="O1406" s="127"/>
      <c r="P1406" s="127"/>
    </row>
    <row r="1407" spans="1:16" ht="14.25" customHeight="1">
      <c r="A1407" s="21">
        <v>5</v>
      </c>
      <c r="B1407" s="7" t="s">
        <v>1468</v>
      </c>
      <c r="C1407" s="8">
        <v>12</v>
      </c>
      <c r="D1407" s="9">
        <v>1</v>
      </c>
      <c r="E1407" s="10">
        <v>1</v>
      </c>
      <c r="F1407" s="11"/>
      <c r="G1407" s="12">
        <v>2360</v>
      </c>
      <c r="H1407" s="12" t="s">
        <v>1469</v>
      </c>
      <c r="I1407" s="9">
        <v>1</v>
      </c>
      <c r="P1407" s="120" t="s">
        <v>1309</v>
      </c>
    </row>
    <row r="1408" spans="1:16" ht="14.25" customHeight="1">
      <c r="A1408" s="21">
        <v>6</v>
      </c>
      <c r="B1408" s="51" t="s">
        <v>144</v>
      </c>
      <c r="C1408" s="42">
        <v>10</v>
      </c>
      <c r="D1408" s="9">
        <v>6</v>
      </c>
      <c r="E1408" s="10">
        <v>1</v>
      </c>
      <c r="F1408" s="11"/>
      <c r="G1408" s="12">
        <v>2026</v>
      </c>
      <c r="H1408" s="12" t="s">
        <v>1470</v>
      </c>
      <c r="I1408" s="9">
        <v>1</v>
      </c>
      <c r="P1408" s="120" t="s">
        <v>1309</v>
      </c>
    </row>
    <row r="1409" spans="1:16" ht="14.25" customHeight="1">
      <c r="A1409" s="21"/>
      <c r="B1409" s="51"/>
      <c r="E1409" s="10">
        <v>1</v>
      </c>
      <c r="F1409" s="11"/>
      <c r="J1409" s="9">
        <v>1</v>
      </c>
      <c r="P1409" s="120" t="s">
        <v>1309</v>
      </c>
    </row>
    <row r="1410" spans="1:16" ht="14.25" customHeight="1">
      <c r="A1410" s="21"/>
      <c r="B1410" s="51"/>
      <c r="E1410" s="10">
        <v>1</v>
      </c>
      <c r="F1410" s="11"/>
      <c r="H1410" s="12" t="s">
        <v>1471</v>
      </c>
      <c r="I1410" s="9">
        <v>1</v>
      </c>
      <c r="P1410" s="120" t="s">
        <v>1309</v>
      </c>
    </row>
    <row r="1411" spans="1:16" ht="14.25" customHeight="1">
      <c r="A1411" s="21"/>
      <c r="B1411" s="51"/>
      <c r="E1411" s="10">
        <v>1</v>
      </c>
      <c r="F1411" s="11"/>
      <c r="H1411" s="12" t="s">
        <v>1472</v>
      </c>
      <c r="I1411" s="9">
        <v>1</v>
      </c>
      <c r="P1411" s="120" t="s">
        <v>1309</v>
      </c>
    </row>
    <row r="1412" spans="1:16" ht="14.25" customHeight="1">
      <c r="A1412" s="21"/>
      <c r="B1412" s="51"/>
      <c r="E1412" s="10">
        <v>1</v>
      </c>
      <c r="F1412" s="11"/>
      <c r="H1412" s="12" t="s">
        <v>1473</v>
      </c>
      <c r="I1412" s="9">
        <v>1</v>
      </c>
      <c r="P1412" s="120" t="s">
        <v>1309</v>
      </c>
    </row>
    <row r="1413" spans="1:16" ht="14.25" customHeight="1">
      <c r="A1413" s="21"/>
      <c r="B1413" s="51"/>
      <c r="E1413" s="10">
        <v>1</v>
      </c>
      <c r="F1413" s="11"/>
      <c r="H1413" s="12" t="s">
        <v>1474</v>
      </c>
      <c r="I1413" s="9">
        <v>1</v>
      </c>
      <c r="P1413" s="120" t="s">
        <v>1309</v>
      </c>
    </row>
    <row r="1414" spans="1:9" ht="14.25" customHeight="1">
      <c r="A1414" s="21">
        <v>7</v>
      </c>
      <c r="B1414" s="51" t="s">
        <v>379</v>
      </c>
      <c r="C1414" s="42">
        <v>9</v>
      </c>
      <c r="D1414" s="9">
        <v>1</v>
      </c>
      <c r="E1414" s="10">
        <v>1</v>
      </c>
      <c r="F1414" s="11"/>
      <c r="G1414" s="12">
        <v>1925</v>
      </c>
      <c r="H1414" s="52" t="s">
        <v>1475</v>
      </c>
      <c r="I1414" s="9">
        <v>1</v>
      </c>
    </row>
    <row r="1415" spans="1:16" ht="16.5" customHeight="1">
      <c r="A1415" s="127"/>
      <c r="B1415" s="49" t="s">
        <v>1476</v>
      </c>
      <c r="C1415" s="127"/>
      <c r="D1415" s="86"/>
      <c r="E1415" s="86"/>
      <c r="F1415" s="86"/>
      <c r="G1415" s="127"/>
      <c r="H1415" s="127"/>
      <c r="I1415" s="86"/>
      <c r="J1415" s="86"/>
      <c r="K1415" s="86"/>
      <c r="L1415" s="86"/>
      <c r="M1415" s="86"/>
      <c r="N1415" s="86"/>
      <c r="O1415" s="127"/>
      <c r="P1415" s="127"/>
    </row>
    <row r="1416" spans="1:16" ht="14.25" customHeight="1">
      <c r="A1416" s="21">
        <v>8</v>
      </c>
      <c r="B1416" s="7" t="s">
        <v>1468</v>
      </c>
      <c r="C1416" s="42">
        <v>12</v>
      </c>
      <c r="D1416" s="9">
        <v>1</v>
      </c>
      <c r="E1416" s="10">
        <v>1</v>
      </c>
      <c r="F1416" s="11"/>
      <c r="G1416" s="12">
        <v>2360</v>
      </c>
      <c r="H1416" s="12" t="s">
        <v>1477</v>
      </c>
      <c r="I1416" s="9">
        <v>1</v>
      </c>
      <c r="P1416" s="120" t="s">
        <v>1309</v>
      </c>
    </row>
    <row r="1417" spans="1:16" ht="14.25" customHeight="1">
      <c r="A1417" s="21">
        <v>9</v>
      </c>
      <c r="B1417" s="51" t="s">
        <v>543</v>
      </c>
      <c r="C1417" s="42">
        <v>10</v>
      </c>
      <c r="D1417" s="9">
        <v>6</v>
      </c>
      <c r="E1417" s="10">
        <v>1</v>
      </c>
      <c r="F1417" s="11"/>
      <c r="G1417" s="12">
        <v>2026</v>
      </c>
      <c r="H1417" s="12" t="s">
        <v>1478</v>
      </c>
      <c r="N1417" s="9" t="s">
        <v>252</v>
      </c>
      <c r="O1417" s="37">
        <v>42508</v>
      </c>
      <c r="P1417" s="120" t="s">
        <v>1309</v>
      </c>
    </row>
    <row r="1418" spans="1:16" ht="14.25" customHeight="1">
      <c r="A1418" s="21"/>
      <c r="B1418" s="51"/>
      <c r="E1418" s="10"/>
      <c r="F1418" s="11"/>
      <c r="H1418" s="12" t="s">
        <v>1479</v>
      </c>
      <c r="I1418" s="9">
        <v>1</v>
      </c>
      <c r="N1418" s="9" t="s">
        <v>970</v>
      </c>
      <c r="P1418" s="120" t="s">
        <v>1309</v>
      </c>
    </row>
    <row r="1419" spans="1:16" ht="14.25" customHeight="1">
      <c r="A1419" s="21"/>
      <c r="B1419" s="51"/>
      <c r="E1419" s="10">
        <v>1</v>
      </c>
      <c r="F1419" s="11"/>
      <c r="H1419" s="12" t="s">
        <v>1480</v>
      </c>
      <c r="N1419" s="9" t="s">
        <v>252</v>
      </c>
      <c r="O1419" s="37">
        <v>43087</v>
      </c>
      <c r="P1419" s="120" t="s">
        <v>1309</v>
      </c>
    </row>
    <row r="1420" spans="1:16" ht="14.25" customHeight="1">
      <c r="A1420" s="21"/>
      <c r="B1420" s="51"/>
      <c r="E1420" s="10"/>
      <c r="F1420" s="11"/>
      <c r="H1420" s="12" t="s">
        <v>1481</v>
      </c>
      <c r="I1420" s="9">
        <v>1</v>
      </c>
      <c r="N1420" s="9" t="s">
        <v>970</v>
      </c>
      <c r="P1420" s="120" t="s">
        <v>1309</v>
      </c>
    </row>
    <row r="1421" spans="1:16" ht="14.25" customHeight="1">
      <c r="A1421" s="21"/>
      <c r="B1421" s="51"/>
      <c r="E1421" s="10">
        <v>1</v>
      </c>
      <c r="F1421" s="11"/>
      <c r="H1421" s="12" t="s">
        <v>1482</v>
      </c>
      <c r="I1421" s="9">
        <v>1</v>
      </c>
      <c r="P1421" s="120" t="s">
        <v>1309</v>
      </c>
    </row>
    <row r="1422" spans="1:16" ht="14.25" customHeight="1">
      <c r="A1422" s="21"/>
      <c r="B1422" s="51"/>
      <c r="E1422" s="10">
        <v>1</v>
      </c>
      <c r="F1422" s="11"/>
      <c r="H1422" s="12" t="s">
        <v>1483</v>
      </c>
      <c r="I1422" s="9">
        <v>1</v>
      </c>
      <c r="P1422" s="120" t="s">
        <v>1309</v>
      </c>
    </row>
    <row r="1423" spans="1:16" ht="14.25" customHeight="1">
      <c r="A1423" s="21"/>
      <c r="B1423" s="51"/>
      <c r="E1423" s="10">
        <v>1</v>
      </c>
      <c r="F1423" s="11"/>
      <c r="H1423" s="12" t="s">
        <v>1484</v>
      </c>
      <c r="I1423" s="9">
        <v>1</v>
      </c>
      <c r="P1423" s="120" t="s">
        <v>1309</v>
      </c>
    </row>
    <row r="1424" spans="1:16" ht="14.25" customHeight="1">
      <c r="A1424" s="21"/>
      <c r="B1424" s="51"/>
      <c r="E1424" s="10">
        <v>1</v>
      </c>
      <c r="F1424" s="11"/>
      <c r="J1424" s="9">
        <v>1</v>
      </c>
      <c r="P1424" s="120" t="s">
        <v>1309</v>
      </c>
    </row>
    <row r="1425" spans="1:16" ht="14.25" customHeight="1">
      <c r="A1425" s="21">
        <v>10</v>
      </c>
      <c r="B1425" s="51" t="s">
        <v>1485</v>
      </c>
      <c r="C1425" s="42">
        <v>10</v>
      </c>
      <c r="D1425" s="9">
        <v>1</v>
      </c>
      <c r="E1425" s="10">
        <v>1</v>
      </c>
      <c r="F1425" s="11"/>
      <c r="G1425" s="12">
        <v>2026</v>
      </c>
      <c r="H1425" s="12" t="s">
        <v>1486</v>
      </c>
      <c r="I1425" s="9">
        <v>1</v>
      </c>
      <c r="P1425" s="120" t="s">
        <v>1309</v>
      </c>
    </row>
    <row r="1426" spans="1:16" ht="27" customHeight="1">
      <c r="A1426" s="127"/>
      <c r="B1426" s="285" t="s">
        <v>1487</v>
      </c>
      <c r="C1426" s="285"/>
      <c r="D1426" s="86"/>
      <c r="E1426" s="86"/>
      <c r="F1426" s="86"/>
      <c r="G1426" s="127"/>
      <c r="I1426" s="86"/>
      <c r="J1426" s="86"/>
      <c r="K1426" s="86"/>
      <c r="L1426" s="86"/>
      <c r="M1426" s="86"/>
      <c r="N1426" s="86"/>
      <c r="O1426" s="127"/>
      <c r="P1426" s="127"/>
    </row>
    <row r="1427" spans="1:16" ht="14.25" customHeight="1">
      <c r="A1427" s="21">
        <v>11</v>
      </c>
      <c r="B1427" s="7" t="s">
        <v>1468</v>
      </c>
      <c r="C1427" s="42">
        <v>12</v>
      </c>
      <c r="D1427" s="9">
        <v>1</v>
      </c>
      <c r="E1427" s="10">
        <v>1</v>
      </c>
      <c r="F1427" s="11"/>
      <c r="G1427" s="12">
        <v>2360</v>
      </c>
      <c r="H1427" s="12" t="s">
        <v>1488</v>
      </c>
      <c r="I1427" s="9">
        <v>1</v>
      </c>
      <c r="P1427" s="120" t="s">
        <v>1309</v>
      </c>
    </row>
    <row r="1428" spans="1:16" ht="14.25" customHeight="1">
      <c r="A1428" s="21">
        <v>12</v>
      </c>
      <c r="B1428" s="51" t="s">
        <v>133</v>
      </c>
      <c r="C1428" s="42">
        <v>10</v>
      </c>
      <c r="D1428" s="9">
        <v>4</v>
      </c>
      <c r="E1428" s="10">
        <v>1</v>
      </c>
      <c r="F1428" s="11"/>
      <c r="G1428" s="12">
        <v>2026</v>
      </c>
      <c r="H1428" s="12" t="s">
        <v>1489</v>
      </c>
      <c r="J1428" s="9">
        <v>1</v>
      </c>
      <c r="N1428" s="9" t="s">
        <v>252</v>
      </c>
      <c r="O1428" s="37">
        <v>43431</v>
      </c>
      <c r="P1428" s="120" t="s">
        <v>1309</v>
      </c>
    </row>
    <row r="1429" spans="1:16" ht="14.25" customHeight="1">
      <c r="A1429" s="21"/>
      <c r="B1429" s="51"/>
      <c r="E1429" s="10">
        <v>1</v>
      </c>
      <c r="F1429" s="11"/>
      <c r="H1429" s="12" t="s">
        <v>141</v>
      </c>
      <c r="I1429" s="9">
        <v>1</v>
      </c>
      <c r="O1429" s="37"/>
      <c r="P1429" s="120"/>
    </row>
    <row r="1430" spans="1:16" ht="14.25" customHeight="1">
      <c r="A1430" s="21"/>
      <c r="B1430" s="51"/>
      <c r="E1430" s="10">
        <v>1</v>
      </c>
      <c r="F1430" s="11"/>
      <c r="H1430" s="12" t="s">
        <v>1384</v>
      </c>
      <c r="I1430" s="9">
        <v>1</v>
      </c>
      <c r="P1430" s="120" t="s">
        <v>1309</v>
      </c>
    </row>
    <row r="1431" spans="1:16" ht="14.25" customHeight="1">
      <c r="A1431" s="21"/>
      <c r="B1431" s="51"/>
      <c r="E1431" s="10">
        <v>0.5</v>
      </c>
      <c r="F1431" s="11"/>
      <c r="H1431" s="12" t="s">
        <v>1456</v>
      </c>
      <c r="I1431" s="9">
        <v>0.5</v>
      </c>
      <c r="P1431" s="120" t="s">
        <v>1309</v>
      </c>
    </row>
    <row r="1432" spans="1:16" ht="14.25" customHeight="1">
      <c r="A1432" s="21"/>
      <c r="B1432" s="51"/>
      <c r="E1432" s="10">
        <v>0.5</v>
      </c>
      <c r="F1432" s="11"/>
      <c r="H1432" s="12" t="s">
        <v>1384</v>
      </c>
      <c r="I1432" s="9">
        <v>0.5</v>
      </c>
      <c r="P1432" s="120"/>
    </row>
    <row r="1433" spans="1:16" ht="39.75" customHeight="1">
      <c r="A1433" s="127"/>
      <c r="B1433" s="100" t="s">
        <v>1505</v>
      </c>
      <c r="C1433" s="237"/>
      <c r="D1433" s="86"/>
      <c r="E1433" s="86"/>
      <c r="F1433" s="86"/>
      <c r="G1433" s="127"/>
      <c r="H1433" s="127"/>
      <c r="I1433" s="86"/>
      <c r="J1433" s="86"/>
      <c r="K1433" s="86"/>
      <c r="L1433" s="86"/>
      <c r="M1433" s="86"/>
      <c r="N1433" s="86"/>
      <c r="O1433" s="127"/>
      <c r="P1433" s="127"/>
    </row>
    <row r="1434" spans="1:16" ht="14.25" customHeight="1">
      <c r="A1434" s="21">
        <v>13</v>
      </c>
      <c r="B1434" s="7" t="s">
        <v>1506</v>
      </c>
      <c r="C1434" s="42">
        <v>12</v>
      </c>
      <c r="D1434" s="9">
        <v>1</v>
      </c>
      <c r="E1434" s="10">
        <v>1</v>
      </c>
      <c r="F1434" s="11"/>
      <c r="G1434" s="12">
        <v>2360</v>
      </c>
      <c r="H1434" s="12" t="s">
        <v>1507</v>
      </c>
      <c r="I1434" s="9">
        <v>1</v>
      </c>
      <c r="P1434" s="120" t="s">
        <v>1309</v>
      </c>
    </row>
    <row r="1435" spans="1:16" ht="14.25" customHeight="1">
      <c r="A1435" s="21">
        <v>14</v>
      </c>
      <c r="B1435" s="51" t="s">
        <v>1508</v>
      </c>
      <c r="C1435" s="42">
        <v>10</v>
      </c>
      <c r="D1435" s="9">
        <v>1</v>
      </c>
      <c r="E1435" s="10">
        <v>1</v>
      </c>
      <c r="F1435" s="11"/>
      <c r="G1435" s="12">
        <v>2026</v>
      </c>
      <c r="H1435" s="12" t="s">
        <v>1509</v>
      </c>
      <c r="N1435" s="9" t="s">
        <v>252</v>
      </c>
      <c r="O1435" s="37">
        <v>43455</v>
      </c>
      <c r="P1435" s="120" t="s">
        <v>1309</v>
      </c>
    </row>
    <row r="1436" spans="1:16" ht="14.25" customHeight="1">
      <c r="A1436" s="21"/>
      <c r="B1436" s="51"/>
      <c r="E1436" s="10"/>
      <c r="F1436" s="11"/>
      <c r="H1436" s="12" t="s">
        <v>1510</v>
      </c>
      <c r="I1436" s="9">
        <v>1</v>
      </c>
      <c r="N1436" s="9" t="s">
        <v>255</v>
      </c>
      <c r="O1436" s="37"/>
      <c r="P1436" s="120" t="s">
        <v>1309</v>
      </c>
    </row>
    <row r="1437" spans="1:16" ht="14.25" customHeight="1">
      <c r="A1437" s="6">
        <v>15</v>
      </c>
      <c r="B1437" s="51" t="s">
        <v>133</v>
      </c>
      <c r="C1437" s="8">
        <v>10</v>
      </c>
      <c r="D1437" s="9">
        <v>5</v>
      </c>
      <c r="E1437" s="10">
        <v>1</v>
      </c>
      <c r="F1437" s="11"/>
      <c r="G1437" s="12">
        <v>2026</v>
      </c>
      <c r="H1437" s="36" t="s">
        <v>1511</v>
      </c>
      <c r="I1437" s="9">
        <v>1</v>
      </c>
      <c r="O1437" s="37">
        <v>42722</v>
      </c>
      <c r="P1437" s="120" t="s">
        <v>1309</v>
      </c>
    </row>
    <row r="1438" spans="1:16" ht="14.25" customHeight="1">
      <c r="A1438" s="6"/>
      <c r="B1438" s="51"/>
      <c r="C1438" s="8"/>
      <c r="E1438" s="10">
        <v>1</v>
      </c>
      <c r="F1438" s="11"/>
      <c r="H1438" s="12" t="s">
        <v>1512</v>
      </c>
      <c r="I1438" s="9">
        <v>1</v>
      </c>
      <c r="P1438" s="120" t="s">
        <v>1309</v>
      </c>
    </row>
    <row r="1439" spans="1:16" ht="14.25" customHeight="1">
      <c r="A1439" s="6"/>
      <c r="B1439" s="51"/>
      <c r="C1439" s="8"/>
      <c r="E1439" s="10">
        <v>1</v>
      </c>
      <c r="F1439" s="11"/>
      <c r="H1439" s="12" t="s">
        <v>1513</v>
      </c>
      <c r="I1439" s="9">
        <v>1</v>
      </c>
      <c r="P1439" s="120" t="s">
        <v>1309</v>
      </c>
    </row>
    <row r="1440" spans="1:16" ht="14.25" customHeight="1">
      <c r="A1440" s="6"/>
      <c r="B1440" s="51"/>
      <c r="C1440" s="8"/>
      <c r="E1440" s="10">
        <v>1</v>
      </c>
      <c r="F1440" s="11"/>
      <c r="H1440" s="12" t="s">
        <v>1514</v>
      </c>
      <c r="I1440" s="9">
        <v>1</v>
      </c>
      <c r="P1440" s="120" t="s">
        <v>1309</v>
      </c>
    </row>
    <row r="1441" spans="1:16" ht="14.25" customHeight="1">
      <c r="A1441" s="6"/>
      <c r="B1441" s="51"/>
      <c r="C1441" s="8"/>
      <c r="E1441" s="10">
        <v>1</v>
      </c>
      <c r="F1441" s="11"/>
      <c r="H1441" s="12" t="s">
        <v>1515</v>
      </c>
      <c r="N1441" s="9" t="s">
        <v>252</v>
      </c>
      <c r="O1441" s="37">
        <v>42535</v>
      </c>
      <c r="P1441" s="120" t="s">
        <v>1309</v>
      </c>
    </row>
    <row r="1442" spans="1:16" ht="14.25" customHeight="1">
      <c r="A1442" s="6"/>
      <c r="B1442" s="51"/>
      <c r="C1442" s="8"/>
      <c r="E1442" s="10"/>
      <c r="F1442" s="11"/>
      <c r="H1442" s="12" t="s">
        <v>993</v>
      </c>
      <c r="I1442" s="9">
        <v>1</v>
      </c>
      <c r="N1442" s="9" t="s">
        <v>255</v>
      </c>
      <c r="O1442" s="37"/>
      <c r="P1442" s="120"/>
    </row>
    <row r="1443" spans="1:16" ht="25.5" customHeight="1">
      <c r="A1443" s="127"/>
      <c r="B1443" s="49" t="s">
        <v>1517</v>
      </c>
      <c r="C1443" s="127"/>
      <c r="D1443" s="86"/>
      <c r="E1443" s="86"/>
      <c r="F1443" s="86"/>
      <c r="G1443" s="127"/>
      <c r="I1443" s="86"/>
      <c r="J1443" s="86"/>
      <c r="K1443" s="86"/>
      <c r="L1443" s="86"/>
      <c r="M1443" s="86"/>
      <c r="N1443" s="86"/>
      <c r="O1443" s="127"/>
      <c r="P1443" s="127"/>
    </row>
    <row r="1444" spans="1:16" ht="14.25" customHeight="1">
      <c r="A1444" s="21">
        <v>16</v>
      </c>
      <c r="B1444" s="7" t="s">
        <v>1468</v>
      </c>
      <c r="C1444" s="42">
        <v>12</v>
      </c>
      <c r="D1444" s="9">
        <v>1</v>
      </c>
      <c r="E1444" s="10">
        <v>1</v>
      </c>
      <c r="F1444" s="11"/>
      <c r="G1444" s="12">
        <v>2360</v>
      </c>
      <c r="J1444" s="9">
        <v>1</v>
      </c>
      <c r="P1444" s="120" t="s">
        <v>1309</v>
      </c>
    </row>
    <row r="1445" spans="1:16" ht="14.25" customHeight="1">
      <c r="A1445" s="21">
        <v>17</v>
      </c>
      <c r="B1445" s="51" t="s">
        <v>543</v>
      </c>
      <c r="C1445" s="42">
        <v>10</v>
      </c>
      <c r="D1445" s="9">
        <v>2</v>
      </c>
      <c r="E1445" s="10">
        <v>1</v>
      </c>
      <c r="F1445" s="11"/>
      <c r="G1445" s="12">
        <v>2026</v>
      </c>
      <c r="H1445" s="12" t="s">
        <v>1518</v>
      </c>
      <c r="I1445" s="9">
        <v>1</v>
      </c>
      <c r="P1445" s="120" t="s">
        <v>1309</v>
      </c>
    </row>
    <row r="1446" spans="1:16" ht="14.25" customHeight="1">
      <c r="A1446" s="21"/>
      <c r="B1446" s="51"/>
      <c r="E1446" s="10">
        <v>1</v>
      </c>
      <c r="F1446" s="11"/>
      <c r="H1446" s="12" t="s">
        <v>1385</v>
      </c>
      <c r="I1446" s="9">
        <v>1</v>
      </c>
      <c r="P1446" s="120" t="s">
        <v>1309</v>
      </c>
    </row>
    <row r="1447" spans="1:16" ht="14.25" customHeight="1">
      <c r="A1447" s="21">
        <v>18</v>
      </c>
      <c r="B1447" s="51" t="s">
        <v>1519</v>
      </c>
      <c r="C1447" s="42">
        <v>9</v>
      </c>
      <c r="D1447" s="9">
        <v>1</v>
      </c>
      <c r="E1447" s="10">
        <v>1</v>
      </c>
      <c r="F1447" s="11"/>
      <c r="G1447" s="12">
        <v>1925</v>
      </c>
      <c r="H1447" s="12" t="s">
        <v>1520</v>
      </c>
      <c r="I1447" s="9">
        <v>1</v>
      </c>
      <c r="P1447" s="120"/>
    </row>
    <row r="1448" spans="1:16" ht="14.25" customHeight="1">
      <c r="A1448" s="273" t="s">
        <v>147</v>
      </c>
      <c r="B1448" s="273"/>
      <c r="C1448" s="8"/>
      <c r="D1448" s="93">
        <v>45</v>
      </c>
      <c r="E1448" s="93"/>
      <c r="F1448" s="93"/>
      <c r="G1448" s="90"/>
      <c r="H1448" s="90"/>
      <c r="I1448" s="91"/>
      <c r="J1448" s="91"/>
      <c r="K1448" s="91"/>
      <c r="L1448" s="91"/>
      <c r="M1448" s="91"/>
      <c r="N1448" s="91"/>
      <c r="O1448" s="90"/>
      <c r="P1448" s="90"/>
    </row>
    <row r="1449" spans="1:16" ht="14.25" customHeight="1">
      <c r="A1449" s="280" t="s">
        <v>1105</v>
      </c>
      <c r="B1449" s="280"/>
      <c r="C1449" s="8"/>
      <c r="D1449" s="92"/>
      <c r="E1449" s="93"/>
      <c r="F1449" s="93"/>
      <c r="G1449" s="90"/>
      <c r="H1449" s="90"/>
      <c r="I1449" s="91"/>
      <c r="J1449" s="91"/>
      <c r="K1449" s="91"/>
      <c r="L1449" s="91"/>
      <c r="M1449" s="91"/>
      <c r="N1449" s="91"/>
      <c r="O1449" s="90"/>
      <c r="P1449" s="90"/>
    </row>
    <row r="1450" spans="1:16" s="238" customFormat="1" ht="19.5" customHeight="1">
      <c r="A1450" s="97"/>
      <c r="B1450" s="212" t="s">
        <v>1521</v>
      </c>
      <c r="C1450" s="97"/>
      <c r="D1450" s="198">
        <f>SUM(E1450:F1450)</f>
        <v>44.75</v>
      </c>
      <c r="E1450" s="198">
        <f>SUM(E1451:E1517)</f>
        <v>44</v>
      </c>
      <c r="F1450" s="198">
        <f>SUM(F1451:F1517)</f>
        <v>0.75</v>
      </c>
      <c r="G1450" s="97"/>
      <c r="H1450" s="97"/>
      <c r="I1450" s="139"/>
      <c r="J1450" s="139"/>
      <c r="K1450" s="139"/>
      <c r="L1450" s="139"/>
      <c r="M1450" s="139"/>
      <c r="N1450" s="139"/>
      <c r="O1450" s="97"/>
      <c r="P1450" s="97"/>
    </row>
    <row r="1451" spans="1:16" s="131" customFormat="1" ht="14.25" customHeight="1">
      <c r="A1451" s="21">
        <v>1</v>
      </c>
      <c r="B1451" s="51" t="s">
        <v>1522</v>
      </c>
      <c r="C1451" s="42">
        <v>15</v>
      </c>
      <c r="D1451" s="9">
        <v>1</v>
      </c>
      <c r="E1451" s="10">
        <v>1</v>
      </c>
      <c r="F1451" s="128"/>
      <c r="G1451" s="12">
        <v>2872</v>
      </c>
      <c r="H1451" s="12" t="s">
        <v>1523</v>
      </c>
      <c r="I1451" s="9">
        <v>0.5</v>
      </c>
      <c r="J1451" s="9"/>
      <c r="K1451" s="9"/>
      <c r="L1451" s="9"/>
      <c r="M1451" s="12" t="s">
        <v>117</v>
      </c>
      <c r="N1451" s="9"/>
      <c r="O1451" s="12"/>
      <c r="P1451" s="12" t="s">
        <v>1003</v>
      </c>
    </row>
    <row r="1452" spans="1:16" s="131" customFormat="1" ht="14.25" customHeight="1">
      <c r="A1452" s="21"/>
      <c r="B1452" s="51"/>
      <c r="C1452" s="42"/>
      <c r="D1452" s="9"/>
      <c r="E1452" s="10"/>
      <c r="F1452" s="128"/>
      <c r="G1452" s="12"/>
      <c r="H1452" s="12"/>
      <c r="I1452" s="9"/>
      <c r="J1452" s="9">
        <v>0.5</v>
      </c>
      <c r="K1452" s="9"/>
      <c r="L1452" s="9"/>
      <c r="M1452" s="9"/>
      <c r="N1452" s="9"/>
      <c r="O1452" s="12"/>
      <c r="P1452" s="12" t="s">
        <v>1003</v>
      </c>
    </row>
    <row r="1453" spans="1:16" s="131" customFormat="1" ht="28.5" customHeight="1">
      <c r="A1453" s="21">
        <v>2</v>
      </c>
      <c r="B1453" s="7" t="s">
        <v>1524</v>
      </c>
      <c r="C1453" s="8"/>
      <c r="D1453" s="9">
        <v>1</v>
      </c>
      <c r="E1453" s="10">
        <v>1</v>
      </c>
      <c r="F1453" s="128"/>
      <c r="G1453" s="12">
        <v>2585</v>
      </c>
      <c r="H1453" s="12" t="s">
        <v>1525</v>
      </c>
      <c r="I1453" s="9">
        <v>1</v>
      </c>
      <c r="J1453" s="9"/>
      <c r="K1453" s="9"/>
      <c r="L1453" s="9"/>
      <c r="M1453" s="9"/>
      <c r="N1453" s="9"/>
      <c r="O1453" s="12"/>
      <c r="P1453" s="12" t="s">
        <v>1003</v>
      </c>
    </row>
    <row r="1454" spans="1:16" s="131" customFormat="1" ht="27.75" customHeight="1">
      <c r="A1454" s="21">
        <v>3</v>
      </c>
      <c r="B1454" s="7" t="s">
        <v>1526</v>
      </c>
      <c r="C1454" s="8"/>
      <c r="D1454" s="9">
        <v>1</v>
      </c>
      <c r="E1454" s="10">
        <v>1</v>
      </c>
      <c r="F1454" s="128"/>
      <c r="G1454" s="12">
        <v>2585</v>
      </c>
      <c r="H1454" s="12" t="s">
        <v>1527</v>
      </c>
      <c r="I1454" s="9">
        <v>1</v>
      </c>
      <c r="J1454" s="9"/>
      <c r="K1454" s="9"/>
      <c r="L1454" s="9"/>
      <c r="M1454" s="9"/>
      <c r="N1454" s="9"/>
      <c r="O1454" s="12"/>
      <c r="P1454" s="12" t="s">
        <v>1003</v>
      </c>
    </row>
    <row r="1455" spans="1:16" s="131" customFormat="1" ht="14.25" customHeight="1">
      <c r="A1455" s="21">
        <v>4</v>
      </c>
      <c r="B1455" s="7" t="s">
        <v>1528</v>
      </c>
      <c r="C1455" s="8"/>
      <c r="D1455" s="9">
        <v>1</v>
      </c>
      <c r="E1455" s="10">
        <v>1</v>
      </c>
      <c r="F1455" s="128"/>
      <c r="G1455" s="12">
        <v>2585</v>
      </c>
      <c r="H1455" s="12" t="s">
        <v>1529</v>
      </c>
      <c r="I1455" s="9">
        <v>1</v>
      </c>
      <c r="J1455" s="9"/>
      <c r="K1455" s="9"/>
      <c r="L1455" s="9"/>
      <c r="M1455" s="9"/>
      <c r="N1455" s="9"/>
      <c r="O1455" s="12"/>
      <c r="P1455" s="12" t="s">
        <v>1003</v>
      </c>
    </row>
    <row r="1456" spans="1:16" ht="14.25" customHeight="1">
      <c r="A1456" s="6">
        <v>5</v>
      </c>
      <c r="B1456" s="7" t="s">
        <v>1530</v>
      </c>
      <c r="C1456" s="8">
        <v>10</v>
      </c>
      <c r="D1456" s="9">
        <v>1</v>
      </c>
      <c r="E1456" s="10">
        <v>1</v>
      </c>
      <c r="F1456" s="128"/>
      <c r="G1456" s="12">
        <v>2026</v>
      </c>
      <c r="J1456" s="9">
        <v>1</v>
      </c>
      <c r="P1456" s="12" t="s">
        <v>1003</v>
      </c>
    </row>
    <row r="1457" spans="1:16" s="131" customFormat="1" ht="15">
      <c r="A1457" s="21"/>
      <c r="B1457" s="100" t="s">
        <v>1531</v>
      </c>
      <c r="C1457" s="20"/>
      <c r="D1457" s="9"/>
      <c r="E1457" s="128"/>
      <c r="F1457" s="128"/>
      <c r="G1457" s="12"/>
      <c r="H1457" s="12"/>
      <c r="I1457" s="9"/>
      <c r="J1457" s="9"/>
      <c r="K1457" s="9"/>
      <c r="L1457" s="9"/>
      <c r="M1457" s="9"/>
      <c r="N1457" s="9"/>
      <c r="O1457" s="12"/>
      <c r="P1457" s="12"/>
    </row>
    <row r="1458" spans="1:16" s="131" customFormat="1" ht="14.25" customHeight="1">
      <c r="A1458" s="21">
        <v>6</v>
      </c>
      <c r="B1458" s="7" t="s">
        <v>1133</v>
      </c>
      <c r="C1458" s="8">
        <v>13</v>
      </c>
      <c r="D1458" s="9">
        <v>1</v>
      </c>
      <c r="E1458" s="10">
        <v>1</v>
      </c>
      <c r="F1458" s="128"/>
      <c r="G1458" s="12">
        <v>2527</v>
      </c>
      <c r="H1458" s="12" t="s">
        <v>1532</v>
      </c>
      <c r="I1458" s="9">
        <v>1</v>
      </c>
      <c r="J1458" s="9"/>
      <c r="K1458" s="9"/>
      <c r="L1458" s="9"/>
      <c r="M1458" s="9"/>
      <c r="N1458" s="9"/>
      <c r="O1458" s="12"/>
      <c r="P1458" s="12" t="s">
        <v>1003</v>
      </c>
    </row>
    <row r="1459" spans="1:16" s="131" customFormat="1" ht="27">
      <c r="A1459" s="21"/>
      <c r="B1459" s="129" t="s">
        <v>1533</v>
      </c>
      <c r="C1459" s="8"/>
      <c r="D1459" s="9"/>
      <c r="E1459" s="128"/>
      <c r="F1459" s="128"/>
      <c r="G1459" s="12"/>
      <c r="H1459" s="12"/>
      <c r="I1459" s="9"/>
      <c r="J1459" s="9"/>
      <c r="K1459" s="9"/>
      <c r="L1459" s="9"/>
      <c r="M1459" s="9"/>
      <c r="N1459" s="9"/>
      <c r="O1459" s="12"/>
      <c r="P1459" s="12"/>
    </row>
    <row r="1460" spans="1:16" s="131" customFormat="1" ht="14.25" customHeight="1">
      <c r="A1460" s="21">
        <v>7</v>
      </c>
      <c r="B1460" s="22" t="s">
        <v>1439</v>
      </c>
      <c r="C1460" s="8">
        <v>12</v>
      </c>
      <c r="D1460" s="9">
        <v>1</v>
      </c>
      <c r="E1460" s="10">
        <v>1</v>
      </c>
      <c r="F1460" s="128"/>
      <c r="G1460" s="12">
        <v>2360</v>
      </c>
      <c r="H1460" s="12" t="s">
        <v>1534</v>
      </c>
      <c r="I1460" s="9"/>
      <c r="J1460" s="9">
        <v>1</v>
      </c>
      <c r="K1460" s="9"/>
      <c r="L1460" s="9"/>
      <c r="M1460" s="9"/>
      <c r="N1460" s="9" t="s">
        <v>252</v>
      </c>
      <c r="O1460" s="37">
        <v>43399</v>
      </c>
      <c r="P1460" s="12" t="s">
        <v>1003</v>
      </c>
    </row>
    <row r="1461" spans="1:16" s="131" customFormat="1" ht="14.25" customHeight="1">
      <c r="A1461" s="21">
        <v>8</v>
      </c>
      <c r="B1461" s="7" t="s">
        <v>1535</v>
      </c>
      <c r="C1461" s="8">
        <v>11</v>
      </c>
      <c r="D1461" s="9">
        <v>1</v>
      </c>
      <c r="E1461" s="10">
        <v>1</v>
      </c>
      <c r="F1461" s="128"/>
      <c r="G1461" s="12">
        <v>2193</v>
      </c>
      <c r="H1461" s="12" t="s">
        <v>1536</v>
      </c>
      <c r="I1461" s="9">
        <v>1</v>
      </c>
      <c r="J1461" s="9"/>
      <c r="K1461" s="9"/>
      <c r="L1461" s="9"/>
      <c r="M1461" s="9"/>
      <c r="N1461" s="9"/>
      <c r="O1461" s="12"/>
      <c r="P1461" s="12" t="s">
        <v>1003</v>
      </c>
    </row>
    <row r="1462" spans="1:16" s="131" customFormat="1" ht="14.25" customHeight="1">
      <c r="A1462" s="21">
        <v>9</v>
      </c>
      <c r="B1462" s="7" t="s">
        <v>1537</v>
      </c>
      <c r="C1462" s="8">
        <v>11</v>
      </c>
      <c r="D1462" s="9">
        <v>1</v>
      </c>
      <c r="E1462" s="10">
        <v>1</v>
      </c>
      <c r="F1462" s="128"/>
      <c r="G1462" s="12">
        <v>2193</v>
      </c>
      <c r="H1462" s="12" t="s">
        <v>1538</v>
      </c>
      <c r="I1462" s="9">
        <v>1</v>
      </c>
      <c r="J1462" s="9"/>
      <c r="K1462" s="9"/>
      <c r="L1462" s="9"/>
      <c r="M1462" s="9"/>
      <c r="N1462" s="9"/>
      <c r="O1462" s="12"/>
      <c r="P1462" s="12" t="s">
        <v>1003</v>
      </c>
    </row>
    <row r="1463" spans="1:16" s="131" customFormat="1" ht="27">
      <c r="A1463" s="21"/>
      <c r="B1463" s="129" t="s">
        <v>1539</v>
      </c>
      <c r="C1463" s="8"/>
      <c r="D1463" s="9"/>
      <c r="E1463" s="128"/>
      <c r="F1463" s="128"/>
      <c r="G1463" s="12"/>
      <c r="H1463" s="12"/>
      <c r="I1463" s="9"/>
      <c r="J1463" s="9"/>
      <c r="K1463" s="9"/>
      <c r="L1463" s="9"/>
      <c r="M1463" s="9"/>
      <c r="N1463" s="9"/>
      <c r="O1463" s="12"/>
      <c r="P1463" s="12"/>
    </row>
    <row r="1464" spans="1:16" s="131" customFormat="1" ht="14.25" customHeight="1">
      <c r="A1464" s="21">
        <v>10</v>
      </c>
      <c r="B1464" s="22" t="s">
        <v>1439</v>
      </c>
      <c r="C1464" s="8">
        <v>12</v>
      </c>
      <c r="D1464" s="9">
        <v>1</v>
      </c>
      <c r="E1464" s="10">
        <v>1</v>
      </c>
      <c r="F1464" s="128"/>
      <c r="G1464" s="12">
        <v>2360</v>
      </c>
      <c r="H1464" s="12" t="s">
        <v>1540</v>
      </c>
      <c r="I1464" s="9">
        <v>1</v>
      </c>
      <c r="J1464" s="9"/>
      <c r="K1464" s="9"/>
      <c r="L1464" s="9"/>
      <c r="M1464" s="9"/>
      <c r="N1464" s="9"/>
      <c r="O1464" s="12"/>
      <c r="P1464" s="12" t="s">
        <v>1003</v>
      </c>
    </row>
    <row r="1465" spans="1:16" s="131" customFormat="1" ht="14.25" customHeight="1">
      <c r="A1465" s="21">
        <v>11</v>
      </c>
      <c r="B1465" s="51" t="s">
        <v>1541</v>
      </c>
      <c r="C1465" s="8">
        <v>9</v>
      </c>
      <c r="D1465" s="9">
        <v>1</v>
      </c>
      <c r="E1465" s="10">
        <v>1</v>
      </c>
      <c r="F1465" s="128"/>
      <c r="G1465" s="12">
        <v>1925</v>
      </c>
      <c r="H1465" s="12" t="s">
        <v>1542</v>
      </c>
      <c r="I1465" s="9">
        <v>1</v>
      </c>
      <c r="J1465" s="9"/>
      <c r="K1465" s="9"/>
      <c r="L1465" s="9"/>
      <c r="M1465" s="9"/>
      <c r="N1465" s="9"/>
      <c r="O1465" s="12"/>
      <c r="P1465" s="12" t="s">
        <v>1003</v>
      </c>
    </row>
    <row r="1466" spans="1:16" s="131" customFormat="1" ht="25.5">
      <c r="A1466" s="21"/>
      <c r="B1466" s="100" t="s">
        <v>1543</v>
      </c>
      <c r="C1466" s="20"/>
      <c r="D1466" s="9"/>
      <c r="E1466" s="128"/>
      <c r="F1466" s="128"/>
      <c r="G1466" s="12"/>
      <c r="H1466" s="12"/>
      <c r="I1466" s="9"/>
      <c r="J1466" s="9"/>
      <c r="K1466" s="9"/>
      <c r="L1466" s="9"/>
      <c r="M1466" s="9"/>
      <c r="N1466" s="9"/>
      <c r="O1466" s="12"/>
      <c r="P1466" s="12"/>
    </row>
    <row r="1467" spans="1:16" s="131" customFormat="1" ht="14.25" customHeight="1">
      <c r="A1467" s="21">
        <v>12</v>
      </c>
      <c r="B1467" s="7" t="s">
        <v>1133</v>
      </c>
      <c r="C1467" s="8">
        <v>13</v>
      </c>
      <c r="D1467" s="9">
        <v>1</v>
      </c>
      <c r="E1467" s="10">
        <v>1</v>
      </c>
      <c r="F1467" s="128"/>
      <c r="G1467" s="12">
        <v>2527</v>
      </c>
      <c r="H1467" s="12" t="s">
        <v>1490</v>
      </c>
      <c r="I1467" s="9"/>
      <c r="J1467" s="9">
        <v>1</v>
      </c>
      <c r="K1467" s="9"/>
      <c r="L1467" s="9"/>
      <c r="M1467" s="9"/>
      <c r="N1467" s="9" t="s">
        <v>252</v>
      </c>
      <c r="O1467" s="37">
        <v>43234</v>
      </c>
      <c r="P1467" s="12" t="s">
        <v>1003</v>
      </c>
    </row>
    <row r="1468" spans="1:16" s="131" customFormat="1" ht="14.25" customHeight="1">
      <c r="A1468" s="21">
        <v>13</v>
      </c>
      <c r="B1468" s="22" t="s">
        <v>1544</v>
      </c>
      <c r="C1468" s="8">
        <v>12</v>
      </c>
      <c r="D1468" s="9">
        <v>1</v>
      </c>
      <c r="E1468" s="10">
        <v>1</v>
      </c>
      <c r="F1468" s="128"/>
      <c r="G1468" s="12">
        <v>2360</v>
      </c>
      <c r="H1468" s="12"/>
      <c r="I1468" s="9"/>
      <c r="J1468" s="9">
        <v>1</v>
      </c>
      <c r="K1468" s="9"/>
      <c r="L1468" s="9"/>
      <c r="M1468" s="9"/>
      <c r="N1468" s="9"/>
      <c r="O1468" s="12"/>
      <c r="P1468" s="12" t="s">
        <v>1003</v>
      </c>
    </row>
    <row r="1469" spans="1:16" s="131" customFormat="1" ht="14.25" customHeight="1">
      <c r="A1469" s="21">
        <v>14</v>
      </c>
      <c r="B1469" s="7" t="s">
        <v>1535</v>
      </c>
      <c r="C1469" s="8">
        <v>11</v>
      </c>
      <c r="D1469" s="9">
        <v>1</v>
      </c>
      <c r="E1469" s="10">
        <v>1</v>
      </c>
      <c r="F1469" s="128"/>
      <c r="G1469" s="12">
        <v>2193</v>
      </c>
      <c r="H1469" s="12" t="s">
        <v>1545</v>
      </c>
      <c r="I1469" s="9">
        <v>1</v>
      </c>
      <c r="J1469" s="9"/>
      <c r="K1469" s="9"/>
      <c r="L1469" s="9"/>
      <c r="M1469" s="9"/>
      <c r="N1469" s="9"/>
      <c r="O1469" s="12"/>
      <c r="P1469" s="12" t="s">
        <v>1003</v>
      </c>
    </row>
    <row r="1470" spans="1:16" s="131" customFormat="1" ht="14.25" customHeight="1">
      <c r="A1470" s="21">
        <v>15</v>
      </c>
      <c r="B1470" s="51" t="s">
        <v>1546</v>
      </c>
      <c r="C1470" s="8">
        <v>10</v>
      </c>
      <c r="D1470" s="9">
        <v>1</v>
      </c>
      <c r="E1470" s="10">
        <v>1</v>
      </c>
      <c r="F1470" s="128"/>
      <c r="G1470" s="12">
        <v>2026</v>
      </c>
      <c r="H1470" s="12" t="s">
        <v>1547</v>
      </c>
      <c r="I1470" s="9">
        <v>1</v>
      </c>
      <c r="J1470" s="9"/>
      <c r="K1470" s="9"/>
      <c r="L1470" s="9"/>
      <c r="M1470" s="9"/>
      <c r="N1470" s="9"/>
      <c r="O1470" s="12"/>
      <c r="P1470" s="12" t="s">
        <v>1003</v>
      </c>
    </row>
    <row r="1471" spans="1:16" s="131" customFormat="1" ht="25.5">
      <c r="A1471" s="21"/>
      <c r="B1471" s="100" t="s">
        <v>1548</v>
      </c>
      <c r="C1471" s="20"/>
      <c r="D1471" s="9"/>
      <c r="E1471" s="128"/>
      <c r="F1471" s="128"/>
      <c r="G1471" s="12"/>
      <c r="H1471" s="12"/>
      <c r="I1471" s="9"/>
      <c r="J1471" s="9"/>
      <c r="K1471" s="9"/>
      <c r="L1471" s="9"/>
      <c r="M1471" s="9"/>
      <c r="N1471" s="9"/>
      <c r="O1471" s="12"/>
      <c r="P1471" s="12"/>
    </row>
    <row r="1472" spans="1:16" s="131" customFormat="1" ht="14.25" customHeight="1">
      <c r="A1472" s="21">
        <v>16</v>
      </c>
      <c r="B1472" s="7" t="s">
        <v>1133</v>
      </c>
      <c r="C1472" s="8">
        <v>13</v>
      </c>
      <c r="D1472" s="9">
        <v>1</v>
      </c>
      <c r="E1472" s="10">
        <v>1</v>
      </c>
      <c r="F1472" s="128"/>
      <c r="G1472" s="12">
        <v>2527</v>
      </c>
      <c r="H1472" s="12" t="s">
        <v>1843</v>
      </c>
      <c r="I1472" s="9">
        <v>1</v>
      </c>
      <c r="J1472" s="9"/>
      <c r="K1472" s="9"/>
      <c r="L1472" s="9"/>
      <c r="M1472" s="9"/>
      <c r="N1472" s="9"/>
      <c r="O1472" s="12"/>
      <c r="P1472" s="12" t="s">
        <v>1003</v>
      </c>
    </row>
    <row r="1473" spans="1:16" s="131" customFormat="1" ht="15.75" customHeight="1">
      <c r="A1473" s="21"/>
      <c r="B1473" s="286" t="s">
        <v>1549</v>
      </c>
      <c r="C1473" s="286"/>
      <c r="D1473" s="9"/>
      <c r="E1473" s="128"/>
      <c r="F1473" s="128"/>
      <c r="G1473" s="12"/>
      <c r="H1473" s="12"/>
      <c r="I1473" s="9"/>
      <c r="J1473" s="9"/>
      <c r="K1473" s="9"/>
      <c r="L1473" s="9"/>
      <c r="M1473" s="9"/>
      <c r="N1473" s="9"/>
      <c r="O1473" s="12"/>
      <c r="P1473" s="12"/>
    </row>
    <row r="1474" spans="1:16" s="131" customFormat="1" ht="14.25" customHeight="1">
      <c r="A1474" s="21">
        <v>17</v>
      </c>
      <c r="B1474" s="22" t="s">
        <v>1439</v>
      </c>
      <c r="C1474" s="8">
        <v>12</v>
      </c>
      <c r="D1474" s="9">
        <v>1</v>
      </c>
      <c r="E1474" s="10">
        <v>1</v>
      </c>
      <c r="F1474" s="128"/>
      <c r="G1474" s="12">
        <v>2360</v>
      </c>
      <c r="H1474" s="12" t="s">
        <v>1550</v>
      </c>
      <c r="I1474" s="9">
        <v>1</v>
      </c>
      <c r="J1474" s="9"/>
      <c r="K1474" s="9"/>
      <c r="L1474" s="9"/>
      <c r="M1474" s="9"/>
      <c r="N1474" s="9"/>
      <c r="O1474" s="12"/>
      <c r="P1474" s="12" t="s">
        <v>1003</v>
      </c>
    </row>
    <row r="1475" spans="1:16" s="131" customFormat="1" ht="15">
      <c r="A1475" s="21"/>
      <c r="B1475" s="130" t="s">
        <v>1551</v>
      </c>
      <c r="C1475" s="8"/>
      <c r="D1475" s="9"/>
      <c r="E1475" s="128"/>
      <c r="F1475" s="128"/>
      <c r="G1475" s="12"/>
      <c r="H1475" s="12"/>
      <c r="I1475" s="9"/>
      <c r="J1475" s="9"/>
      <c r="K1475" s="9"/>
      <c r="L1475" s="9"/>
      <c r="M1475" s="9"/>
      <c r="N1475" s="9"/>
      <c r="O1475" s="12"/>
      <c r="P1475" s="12"/>
    </row>
    <row r="1476" spans="1:16" s="131" customFormat="1" ht="14.25" customHeight="1">
      <c r="A1476" s="21">
        <v>18</v>
      </c>
      <c r="B1476" s="22" t="s">
        <v>1544</v>
      </c>
      <c r="C1476" s="8">
        <v>12</v>
      </c>
      <c r="D1476" s="9">
        <v>1</v>
      </c>
      <c r="E1476" s="10">
        <v>1</v>
      </c>
      <c r="F1476" s="128"/>
      <c r="G1476" s="12">
        <v>2360</v>
      </c>
      <c r="H1476" s="12" t="s">
        <v>1552</v>
      </c>
      <c r="I1476" s="9">
        <v>1</v>
      </c>
      <c r="J1476" s="9"/>
      <c r="K1476" s="9"/>
      <c r="L1476" s="9"/>
      <c r="M1476" s="9"/>
      <c r="N1476" s="9"/>
      <c r="O1476" s="12"/>
      <c r="P1476" s="12" t="s">
        <v>1003</v>
      </c>
    </row>
    <row r="1477" spans="1:16" s="131" customFormat="1" ht="14.25" customHeight="1">
      <c r="A1477" s="21">
        <v>19</v>
      </c>
      <c r="B1477" s="7" t="s">
        <v>1535</v>
      </c>
      <c r="C1477" s="8">
        <v>11</v>
      </c>
      <c r="D1477" s="9">
        <v>1</v>
      </c>
      <c r="E1477" s="10">
        <v>1</v>
      </c>
      <c r="F1477" s="128"/>
      <c r="G1477" s="12">
        <v>2193</v>
      </c>
      <c r="H1477" s="12" t="s">
        <v>1553</v>
      </c>
      <c r="I1477" s="9">
        <v>1</v>
      </c>
      <c r="J1477" s="9"/>
      <c r="K1477" s="9"/>
      <c r="L1477" s="9"/>
      <c r="M1477" s="9"/>
      <c r="N1477" s="9"/>
      <c r="O1477" s="12"/>
      <c r="P1477" s="12" t="s">
        <v>1003</v>
      </c>
    </row>
    <row r="1478" spans="1:16" s="131" customFormat="1" ht="14.25" customHeight="1">
      <c r="A1478" s="21">
        <v>20</v>
      </c>
      <c r="B1478" s="51" t="s">
        <v>1554</v>
      </c>
      <c r="C1478" s="8">
        <v>10</v>
      </c>
      <c r="D1478" s="9">
        <v>1</v>
      </c>
      <c r="E1478" s="10">
        <v>1</v>
      </c>
      <c r="F1478" s="128"/>
      <c r="G1478" s="12">
        <v>2026</v>
      </c>
      <c r="H1478" s="12" t="s">
        <v>1555</v>
      </c>
      <c r="I1478" s="9">
        <v>1</v>
      </c>
      <c r="J1478" s="9"/>
      <c r="K1478" s="9"/>
      <c r="L1478" s="9"/>
      <c r="M1478" s="9"/>
      <c r="N1478" s="9"/>
      <c r="O1478" s="12"/>
      <c r="P1478" s="12" t="s">
        <v>1003</v>
      </c>
    </row>
    <row r="1479" spans="2:16" s="131" customFormat="1" ht="15">
      <c r="B1479" s="130" t="s">
        <v>1556</v>
      </c>
      <c r="C1479" s="8"/>
      <c r="D1479" s="9"/>
      <c r="E1479" s="128"/>
      <c r="F1479" s="128"/>
      <c r="G1479" s="12"/>
      <c r="H1479" s="12"/>
      <c r="I1479" s="9"/>
      <c r="J1479" s="9"/>
      <c r="K1479" s="9"/>
      <c r="L1479" s="9"/>
      <c r="M1479" s="9"/>
      <c r="N1479" s="9"/>
      <c r="O1479" s="12"/>
      <c r="P1479" s="12"/>
    </row>
    <row r="1480" spans="1:16" s="131" customFormat="1" ht="14.25" customHeight="1">
      <c r="A1480" s="21">
        <v>21</v>
      </c>
      <c r="B1480" s="7" t="s">
        <v>1535</v>
      </c>
      <c r="C1480" s="8">
        <v>11</v>
      </c>
      <c r="D1480" s="9">
        <v>1</v>
      </c>
      <c r="E1480" s="10">
        <v>1</v>
      </c>
      <c r="F1480" s="128"/>
      <c r="G1480" s="12">
        <v>2193</v>
      </c>
      <c r="H1480" s="12" t="s">
        <v>1557</v>
      </c>
      <c r="I1480" s="9">
        <v>1</v>
      </c>
      <c r="J1480" s="9"/>
      <c r="K1480" s="9"/>
      <c r="L1480" s="9"/>
      <c r="M1480" s="9"/>
      <c r="N1480" s="9"/>
      <c r="O1480" s="12"/>
      <c r="P1480" s="12" t="s">
        <v>1003</v>
      </c>
    </row>
    <row r="1481" spans="1:16" s="131" customFormat="1" ht="14.25" customHeight="1">
      <c r="A1481" s="21">
        <v>22</v>
      </c>
      <c r="B1481" s="51" t="s">
        <v>1554</v>
      </c>
      <c r="C1481" s="8">
        <v>10</v>
      </c>
      <c r="D1481" s="9">
        <v>1</v>
      </c>
      <c r="E1481" s="10">
        <v>1</v>
      </c>
      <c r="F1481" s="128"/>
      <c r="G1481" s="12">
        <v>2026</v>
      </c>
      <c r="H1481" s="12" t="s">
        <v>1558</v>
      </c>
      <c r="I1481" s="9">
        <v>1</v>
      </c>
      <c r="J1481" s="9"/>
      <c r="K1481" s="9"/>
      <c r="L1481" s="9"/>
      <c r="M1481" s="9"/>
      <c r="N1481" s="9"/>
      <c r="O1481" s="12"/>
      <c r="P1481" s="12" t="s">
        <v>1003</v>
      </c>
    </row>
    <row r="1482" spans="1:16" s="131" customFormat="1" ht="25.5">
      <c r="A1482" s="21"/>
      <c r="B1482" s="49" t="s">
        <v>1559</v>
      </c>
      <c r="C1482" s="20"/>
      <c r="D1482" s="9"/>
      <c r="E1482" s="128"/>
      <c r="F1482" s="128"/>
      <c r="G1482" s="12"/>
      <c r="H1482" s="12"/>
      <c r="I1482" s="9"/>
      <c r="J1482" s="9"/>
      <c r="K1482" s="9"/>
      <c r="L1482" s="9"/>
      <c r="M1482" s="9"/>
      <c r="N1482" s="9"/>
      <c r="O1482" s="12"/>
      <c r="P1482" s="12"/>
    </row>
    <row r="1483" spans="1:16" s="131" customFormat="1" ht="14.25" customHeight="1">
      <c r="A1483" s="21">
        <v>23</v>
      </c>
      <c r="B1483" s="7" t="s">
        <v>1133</v>
      </c>
      <c r="C1483" s="8">
        <v>13</v>
      </c>
      <c r="D1483" s="9">
        <v>1</v>
      </c>
      <c r="E1483" s="10">
        <v>1</v>
      </c>
      <c r="F1483" s="128"/>
      <c r="G1483" s="12">
        <v>2527</v>
      </c>
      <c r="H1483" s="12" t="s">
        <v>1560</v>
      </c>
      <c r="I1483" s="9">
        <v>1</v>
      </c>
      <c r="J1483" s="9"/>
      <c r="K1483" s="9"/>
      <c r="L1483" s="9"/>
      <c r="M1483" s="9"/>
      <c r="N1483" s="9"/>
      <c r="O1483" s="12"/>
      <c r="P1483" s="12" t="s">
        <v>1003</v>
      </c>
    </row>
    <row r="1484" spans="1:16" s="131" customFormat="1" ht="15">
      <c r="A1484" s="21"/>
      <c r="B1484" s="130" t="s">
        <v>1561</v>
      </c>
      <c r="C1484" s="8"/>
      <c r="D1484" s="9"/>
      <c r="E1484" s="128"/>
      <c r="F1484" s="128"/>
      <c r="G1484" s="12"/>
      <c r="H1484" s="12"/>
      <c r="I1484" s="9"/>
      <c r="J1484" s="9"/>
      <c r="K1484" s="9"/>
      <c r="L1484" s="9"/>
      <c r="M1484" s="9"/>
      <c r="N1484" s="9"/>
      <c r="O1484" s="12"/>
      <c r="P1484" s="12"/>
    </row>
    <row r="1485" spans="1:16" s="131" customFormat="1" ht="14.25" customHeight="1">
      <c r="A1485" s="21">
        <v>24</v>
      </c>
      <c r="B1485" s="22" t="s">
        <v>1439</v>
      </c>
      <c r="C1485" s="8">
        <v>12</v>
      </c>
      <c r="D1485" s="9">
        <v>1</v>
      </c>
      <c r="E1485" s="10">
        <v>1</v>
      </c>
      <c r="F1485" s="128"/>
      <c r="G1485" s="12">
        <v>2360</v>
      </c>
      <c r="H1485" s="12" t="s">
        <v>1562</v>
      </c>
      <c r="I1485" s="9">
        <v>1</v>
      </c>
      <c r="J1485" s="9"/>
      <c r="K1485" s="9"/>
      <c r="L1485" s="9"/>
      <c r="M1485" s="9"/>
      <c r="N1485" s="9"/>
      <c r="O1485" s="12"/>
      <c r="P1485" s="12" t="s">
        <v>1003</v>
      </c>
    </row>
    <row r="1486" spans="1:16" s="131" customFormat="1" ht="15" customHeight="1">
      <c r="A1486" s="21"/>
      <c r="B1486" s="130" t="s">
        <v>1563</v>
      </c>
      <c r="C1486" s="8"/>
      <c r="D1486" s="9"/>
      <c r="E1486" s="128"/>
      <c r="F1486" s="128"/>
      <c r="G1486" s="12"/>
      <c r="H1486" s="12"/>
      <c r="I1486" s="9"/>
      <c r="J1486" s="9"/>
      <c r="K1486" s="9"/>
      <c r="L1486" s="9"/>
      <c r="M1486" s="9"/>
      <c r="N1486" s="9"/>
      <c r="O1486" s="12"/>
      <c r="P1486" s="12"/>
    </row>
    <row r="1487" spans="1:16" s="131" customFormat="1" ht="14.25" customHeight="1">
      <c r="A1487" s="21">
        <v>25</v>
      </c>
      <c r="B1487" s="22" t="s">
        <v>1544</v>
      </c>
      <c r="C1487" s="8">
        <v>12</v>
      </c>
      <c r="D1487" s="9">
        <v>1</v>
      </c>
      <c r="E1487" s="10">
        <v>1</v>
      </c>
      <c r="F1487" s="128"/>
      <c r="G1487" s="12">
        <v>2360</v>
      </c>
      <c r="H1487" s="12" t="s">
        <v>1564</v>
      </c>
      <c r="I1487" s="9">
        <v>1</v>
      </c>
      <c r="J1487" s="9"/>
      <c r="K1487" s="9"/>
      <c r="L1487" s="9"/>
      <c r="M1487" s="9"/>
      <c r="N1487" s="9"/>
      <c r="O1487" s="12"/>
      <c r="P1487" s="12" t="s">
        <v>1003</v>
      </c>
    </row>
    <row r="1488" spans="1:16" s="131" customFormat="1" ht="14.25" customHeight="1">
      <c r="A1488" s="21">
        <v>26</v>
      </c>
      <c r="B1488" s="7" t="s">
        <v>1535</v>
      </c>
      <c r="C1488" s="8">
        <v>11</v>
      </c>
      <c r="D1488" s="9">
        <v>2</v>
      </c>
      <c r="E1488" s="10">
        <v>1</v>
      </c>
      <c r="F1488" s="128"/>
      <c r="G1488" s="12">
        <v>2193</v>
      </c>
      <c r="H1488" s="12" t="s">
        <v>1565</v>
      </c>
      <c r="I1488" s="9">
        <v>1</v>
      </c>
      <c r="J1488" s="9"/>
      <c r="K1488" s="9"/>
      <c r="L1488" s="9"/>
      <c r="M1488" s="9"/>
      <c r="N1488" s="9"/>
      <c r="O1488" s="12"/>
      <c r="P1488" s="12" t="s">
        <v>1003</v>
      </c>
    </row>
    <row r="1489" spans="1:16" s="131" customFormat="1" ht="14.25" customHeight="1">
      <c r="A1489" s="21"/>
      <c r="B1489" s="7"/>
      <c r="C1489" s="8"/>
      <c r="D1489" s="9"/>
      <c r="E1489" s="10">
        <v>1</v>
      </c>
      <c r="F1489" s="128"/>
      <c r="G1489" s="12"/>
      <c r="H1489" s="12" t="s">
        <v>1566</v>
      </c>
      <c r="I1489" s="9">
        <v>1</v>
      </c>
      <c r="J1489" s="9"/>
      <c r="K1489" s="9"/>
      <c r="L1489" s="9"/>
      <c r="M1489" s="9"/>
      <c r="N1489" s="9"/>
      <c r="O1489" s="12"/>
      <c r="P1489" s="12" t="s">
        <v>1003</v>
      </c>
    </row>
    <row r="1490" spans="1:16" s="131" customFormat="1" ht="14.25" customHeight="1">
      <c r="A1490" s="21">
        <v>27</v>
      </c>
      <c r="B1490" s="51" t="s">
        <v>1554</v>
      </c>
      <c r="C1490" s="8">
        <v>10</v>
      </c>
      <c r="D1490" s="9">
        <v>1</v>
      </c>
      <c r="E1490" s="10">
        <v>1</v>
      </c>
      <c r="F1490" s="128"/>
      <c r="G1490" s="12">
        <v>2026</v>
      </c>
      <c r="H1490" s="12" t="s">
        <v>1567</v>
      </c>
      <c r="I1490" s="9">
        <v>1</v>
      </c>
      <c r="J1490" s="9"/>
      <c r="K1490" s="9"/>
      <c r="L1490" s="9"/>
      <c r="M1490" s="9"/>
      <c r="N1490" s="9"/>
      <c r="O1490" s="12"/>
      <c r="P1490" s="12" t="s">
        <v>1003</v>
      </c>
    </row>
    <row r="1491" spans="1:66" s="239" customFormat="1" ht="14.25" customHeight="1">
      <c r="A1491" s="25">
        <v>28</v>
      </c>
      <c r="B1491" s="62" t="s">
        <v>1167</v>
      </c>
      <c r="C1491" s="15">
        <v>8</v>
      </c>
      <c r="D1491" s="16">
        <v>0.75</v>
      </c>
      <c r="E1491" s="17"/>
      <c r="F1491" s="17">
        <v>0.25</v>
      </c>
      <c r="G1491" s="18">
        <v>1825</v>
      </c>
      <c r="H1491" s="18" t="s">
        <v>1805</v>
      </c>
      <c r="I1491" s="16">
        <v>0.25</v>
      </c>
      <c r="J1491" s="16"/>
      <c r="K1491" s="16"/>
      <c r="L1491" s="16"/>
      <c r="M1491" s="16" t="s">
        <v>117</v>
      </c>
      <c r="N1491" s="16"/>
      <c r="O1491" s="18"/>
      <c r="P1491" s="18" t="s">
        <v>1003</v>
      </c>
      <c r="S1491" s="131"/>
      <c r="T1491" s="131"/>
      <c r="U1491" s="131"/>
      <c r="V1491" s="131"/>
      <c r="W1491" s="131"/>
      <c r="X1491" s="131"/>
      <c r="Y1491" s="131"/>
      <c r="Z1491" s="131"/>
      <c r="AA1491" s="131"/>
      <c r="AB1491" s="131"/>
      <c r="AC1491" s="131"/>
      <c r="AD1491" s="131"/>
      <c r="AE1491" s="131"/>
      <c r="AF1491" s="131"/>
      <c r="AG1491" s="131"/>
      <c r="AH1491" s="131"/>
      <c r="AI1491" s="131"/>
      <c r="AJ1491" s="131"/>
      <c r="AK1491" s="131"/>
      <c r="AL1491" s="131"/>
      <c r="AM1491" s="131"/>
      <c r="AN1491" s="131"/>
      <c r="AO1491" s="131"/>
      <c r="AP1491" s="131"/>
      <c r="AQ1491" s="131"/>
      <c r="AR1491" s="131"/>
      <c r="AS1491" s="131"/>
      <c r="AT1491" s="131"/>
      <c r="AU1491" s="131"/>
      <c r="AV1491" s="131"/>
      <c r="AW1491" s="131"/>
      <c r="AX1491" s="131"/>
      <c r="AY1491" s="131"/>
      <c r="AZ1491" s="131"/>
      <c r="BA1491" s="131"/>
      <c r="BB1491" s="131"/>
      <c r="BC1491" s="131"/>
      <c r="BD1491" s="131"/>
      <c r="BE1491" s="131"/>
      <c r="BF1491" s="131"/>
      <c r="BG1491" s="131"/>
      <c r="BH1491" s="131"/>
      <c r="BI1491" s="131"/>
      <c r="BJ1491" s="131"/>
      <c r="BK1491" s="131"/>
      <c r="BL1491" s="131"/>
      <c r="BM1491" s="131"/>
      <c r="BN1491" s="131"/>
    </row>
    <row r="1492" spans="1:66" s="239" customFormat="1" ht="14.25" customHeight="1">
      <c r="A1492" s="25"/>
      <c r="B1492" s="62"/>
      <c r="C1492" s="15"/>
      <c r="D1492" s="16"/>
      <c r="E1492" s="17"/>
      <c r="F1492" s="17"/>
      <c r="G1492" s="18"/>
      <c r="H1492" s="18" t="s">
        <v>562</v>
      </c>
      <c r="I1492" s="16"/>
      <c r="J1492" s="16"/>
      <c r="K1492" s="16"/>
      <c r="L1492" s="16"/>
      <c r="M1492" s="16"/>
      <c r="N1492" s="16" t="s">
        <v>252</v>
      </c>
      <c r="O1492" s="18"/>
      <c r="P1492" s="18"/>
      <c r="S1492" s="131"/>
      <c r="T1492" s="131"/>
      <c r="U1492" s="131"/>
      <c r="V1492" s="131"/>
      <c r="W1492" s="131"/>
      <c r="X1492" s="131"/>
      <c r="Y1492" s="131"/>
      <c r="Z1492" s="131"/>
      <c r="AA1492" s="131"/>
      <c r="AB1492" s="131"/>
      <c r="AC1492" s="131"/>
      <c r="AD1492" s="131"/>
      <c r="AE1492" s="131"/>
      <c r="AF1492" s="131"/>
      <c r="AG1492" s="131"/>
      <c r="AH1492" s="131"/>
      <c r="AI1492" s="131"/>
      <c r="AJ1492" s="131"/>
      <c r="AK1492" s="131"/>
      <c r="AL1492" s="131"/>
      <c r="AM1492" s="131"/>
      <c r="AN1492" s="131"/>
      <c r="AO1492" s="131"/>
      <c r="AP1492" s="131"/>
      <c r="AQ1492" s="131"/>
      <c r="AR1492" s="131"/>
      <c r="AS1492" s="131"/>
      <c r="AT1492" s="131"/>
      <c r="AU1492" s="131"/>
      <c r="AV1492" s="131"/>
      <c r="AW1492" s="131"/>
      <c r="AX1492" s="131"/>
      <c r="AY1492" s="131"/>
      <c r="AZ1492" s="131"/>
      <c r="BA1492" s="131"/>
      <c r="BB1492" s="131"/>
      <c r="BC1492" s="131"/>
      <c r="BD1492" s="131"/>
      <c r="BE1492" s="131"/>
      <c r="BF1492" s="131"/>
      <c r="BG1492" s="131"/>
      <c r="BH1492" s="131"/>
      <c r="BI1492" s="131"/>
      <c r="BJ1492" s="131"/>
      <c r="BK1492" s="131"/>
      <c r="BL1492" s="131"/>
      <c r="BM1492" s="131"/>
      <c r="BN1492" s="131"/>
    </row>
    <row r="1493" spans="1:66" s="239" customFormat="1" ht="14.25" customHeight="1">
      <c r="A1493" s="25"/>
      <c r="B1493" s="62"/>
      <c r="C1493" s="15"/>
      <c r="D1493" s="16"/>
      <c r="E1493" s="17"/>
      <c r="F1493" s="17">
        <v>0.25</v>
      </c>
      <c r="G1493" s="18"/>
      <c r="H1493" s="18" t="s">
        <v>1785</v>
      </c>
      <c r="I1493" s="16">
        <v>0.25</v>
      </c>
      <c r="J1493" s="16"/>
      <c r="K1493" s="16"/>
      <c r="L1493" s="16"/>
      <c r="M1493" s="16" t="s">
        <v>117</v>
      </c>
      <c r="N1493" s="16" t="s">
        <v>255</v>
      </c>
      <c r="O1493" s="18"/>
      <c r="P1493" s="18"/>
      <c r="S1493" s="131"/>
      <c r="T1493" s="131"/>
      <c r="U1493" s="131"/>
      <c r="V1493" s="131"/>
      <c r="W1493" s="131"/>
      <c r="X1493" s="131"/>
      <c r="Y1493" s="131"/>
      <c r="Z1493" s="131"/>
      <c r="AA1493" s="131"/>
      <c r="AB1493" s="131"/>
      <c r="AC1493" s="131"/>
      <c r="AD1493" s="131"/>
      <c r="AE1493" s="131"/>
      <c r="AF1493" s="131"/>
      <c r="AG1493" s="131"/>
      <c r="AH1493" s="131"/>
      <c r="AI1493" s="131"/>
      <c r="AJ1493" s="131"/>
      <c r="AK1493" s="131"/>
      <c r="AL1493" s="131"/>
      <c r="AM1493" s="131"/>
      <c r="AN1493" s="131"/>
      <c r="AO1493" s="131"/>
      <c r="AP1493" s="131"/>
      <c r="AQ1493" s="131"/>
      <c r="AR1493" s="131"/>
      <c r="AS1493" s="131"/>
      <c r="AT1493" s="131"/>
      <c r="AU1493" s="131"/>
      <c r="AV1493" s="131"/>
      <c r="AW1493" s="131"/>
      <c r="AX1493" s="131"/>
      <c r="AY1493" s="131"/>
      <c r="AZ1493" s="131"/>
      <c r="BA1493" s="131"/>
      <c r="BB1493" s="131"/>
      <c r="BC1493" s="131"/>
      <c r="BD1493" s="131"/>
      <c r="BE1493" s="131"/>
      <c r="BF1493" s="131"/>
      <c r="BG1493" s="131"/>
      <c r="BH1493" s="131"/>
      <c r="BI1493" s="131"/>
      <c r="BJ1493" s="131"/>
      <c r="BK1493" s="131"/>
      <c r="BL1493" s="131"/>
      <c r="BM1493" s="131"/>
      <c r="BN1493" s="131"/>
    </row>
    <row r="1494" spans="1:66" s="239" customFormat="1" ht="14.25" customHeight="1">
      <c r="A1494" s="25"/>
      <c r="B1494" s="62"/>
      <c r="C1494" s="15"/>
      <c r="D1494" s="16"/>
      <c r="E1494" s="17"/>
      <c r="F1494" s="17">
        <v>0.25</v>
      </c>
      <c r="G1494" s="18"/>
      <c r="H1494" s="18" t="s">
        <v>1186</v>
      </c>
      <c r="I1494" s="16">
        <v>0.25</v>
      </c>
      <c r="J1494" s="16"/>
      <c r="K1494" s="16"/>
      <c r="L1494" s="16"/>
      <c r="M1494" s="16" t="s">
        <v>167</v>
      </c>
      <c r="N1494" s="16"/>
      <c r="O1494" s="18"/>
      <c r="P1494" s="18"/>
      <c r="S1494" s="131"/>
      <c r="T1494" s="131"/>
      <c r="U1494" s="131"/>
      <c r="V1494" s="131"/>
      <c r="W1494" s="131"/>
      <c r="X1494" s="131"/>
      <c r="Y1494" s="131"/>
      <c r="Z1494" s="131"/>
      <c r="AA1494" s="131"/>
      <c r="AB1494" s="131"/>
      <c r="AC1494" s="131"/>
      <c r="AD1494" s="131"/>
      <c r="AE1494" s="131"/>
      <c r="AF1494" s="131"/>
      <c r="AG1494" s="131"/>
      <c r="AH1494" s="131"/>
      <c r="AI1494" s="131"/>
      <c r="AJ1494" s="131"/>
      <c r="AK1494" s="131"/>
      <c r="AL1494" s="131"/>
      <c r="AM1494" s="131"/>
      <c r="AN1494" s="131"/>
      <c r="AO1494" s="131"/>
      <c r="AP1494" s="131"/>
      <c r="AQ1494" s="131"/>
      <c r="AR1494" s="131"/>
      <c r="AS1494" s="131"/>
      <c r="AT1494" s="131"/>
      <c r="AU1494" s="131"/>
      <c r="AV1494" s="131"/>
      <c r="AW1494" s="131"/>
      <c r="AX1494" s="131"/>
      <c r="AY1494" s="131"/>
      <c r="AZ1494" s="131"/>
      <c r="BA1494" s="131"/>
      <c r="BB1494" s="131"/>
      <c r="BC1494" s="131"/>
      <c r="BD1494" s="131"/>
      <c r="BE1494" s="131"/>
      <c r="BF1494" s="131"/>
      <c r="BG1494" s="131"/>
      <c r="BH1494" s="131"/>
      <c r="BI1494" s="131"/>
      <c r="BJ1494" s="131"/>
      <c r="BK1494" s="131"/>
      <c r="BL1494" s="131"/>
      <c r="BM1494" s="131"/>
      <c r="BN1494" s="131"/>
    </row>
    <row r="1495" spans="1:16" s="131" customFormat="1" ht="15" customHeight="1">
      <c r="A1495" s="21"/>
      <c r="B1495" s="130" t="s">
        <v>1568</v>
      </c>
      <c r="C1495" s="8"/>
      <c r="D1495" s="9"/>
      <c r="E1495" s="128"/>
      <c r="F1495" s="128"/>
      <c r="G1495" s="12"/>
      <c r="H1495" s="12"/>
      <c r="I1495" s="9"/>
      <c r="J1495" s="9"/>
      <c r="K1495" s="9"/>
      <c r="L1495" s="9"/>
      <c r="M1495" s="9"/>
      <c r="N1495" s="9"/>
      <c r="O1495" s="12"/>
      <c r="P1495" s="12"/>
    </row>
    <row r="1496" spans="1:16" s="131" customFormat="1" ht="14.25" customHeight="1">
      <c r="A1496" s="21">
        <v>29</v>
      </c>
      <c r="B1496" s="7" t="s">
        <v>1535</v>
      </c>
      <c r="C1496" s="8">
        <v>11</v>
      </c>
      <c r="D1496" s="9">
        <v>1</v>
      </c>
      <c r="E1496" s="10">
        <v>1</v>
      </c>
      <c r="F1496" s="128"/>
      <c r="G1496" s="12">
        <v>2193</v>
      </c>
      <c r="H1496" s="12" t="s">
        <v>1569</v>
      </c>
      <c r="I1496" s="9">
        <v>1</v>
      </c>
      <c r="J1496" s="9"/>
      <c r="K1496" s="9"/>
      <c r="L1496" s="9"/>
      <c r="M1496" s="9"/>
      <c r="N1496" s="9"/>
      <c r="O1496" s="12"/>
      <c r="P1496" s="12" t="s">
        <v>1003</v>
      </c>
    </row>
    <row r="1497" spans="1:16" s="131" customFormat="1" ht="14.25" customHeight="1">
      <c r="A1497" s="21">
        <v>30</v>
      </c>
      <c r="B1497" s="7" t="s">
        <v>1554</v>
      </c>
      <c r="C1497" s="8">
        <v>10</v>
      </c>
      <c r="D1497" s="9">
        <v>1</v>
      </c>
      <c r="E1497" s="10">
        <v>1</v>
      </c>
      <c r="F1497" s="128"/>
      <c r="G1497" s="12">
        <v>2026</v>
      </c>
      <c r="H1497" s="12" t="s">
        <v>1844</v>
      </c>
      <c r="I1497" s="9">
        <v>1</v>
      </c>
      <c r="J1497" s="9"/>
      <c r="K1497" s="9"/>
      <c r="L1497" s="9"/>
      <c r="M1497" s="9"/>
      <c r="N1497" s="9"/>
      <c r="O1497" s="12"/>
      <c r="P1497" s="12" t="s">
        <v>1003</v>
      </c>
    </row>
    <row r="1498" spans="1:16" s="131" customFormat="1" ht="15">
      <c r="A1498" s="21"/>
      <c r="B1498" s="130" t="s">
        <v>1570</v>
      </c>
      <c r="C1498" s="8"/>
      <c r="D1498" s="9"/>
      <c r="E1498" s="128"/>
      <c r="F1498" s="128"/>
      <c r="G1498" s="12"/>
      <c r="H1498" s="12"/>
      <c r="I1498" s="9"/>
      <c r="J1498" s="9"/>
      <c r="K1498" s="9"/>
      <c r="L1498" s="9"/>
      <c r="M1498" s="9"/>
      <c r="N1498" s="9"/>
      <c r="O1498" s="12"/>
      <c r="P1498" s="12"/>
    </row>
    <row r="1499" spans="1:16" s="131" customFormat="1" ht="14.25" customHeight="1">
      <c r="A1499" s="21">
        <v>31</v>
      </c>
      <c r="B1499" s="22" t="s">
        <v>1439</v>
      </c>
      <c r="C1499" s="8">
        <v>12</v>
      </c>
      <c r="D1499" s="9">
        <v>1</v>
      </c>
      <c r="E1499" s="10">
        <v>1</v>
      </c>
      <c r="F1499" s="128"/>
      <c r="G1499" s="12">
        <v>2360</v>
      </c>
      <c r="H1499" s="12" t="s">
        <v>1571</v>
      </c>
      <c r="I1499" s="9">
        <v>1</v>
      </c>
      <c r="J1499" s="9"/>
      <c r="K1499" s="9"/>
      <c r="L1499" s="9"/>
      <c r="M1499" s="9"/>
      <c r="N1499" s="9"/>
      <c r="O1499" s="12"/>
      <c r="P1499" s="12" t="s">
        <v>1003</v>
      </c>
    </row>
    <row r="1500" spans="1:16" s="131" customFormat="1" ht="14.25" customHeight="1">
      <c r="A1500" s="21">
        <v>32</v>
      </c>
      <c r="B1500" s="7" t="s">
        <v>1535</v>
      </c>
      <c r="C1500" s="8">
        <v>11</v>
      </c>
      <c r="D1500" s="9">
        <v>1</v>
      </c>
      <c r="E1500" s="10">
        <v>1</v>
      </c>
      <c r="F1500" s="128"/>
      <c r="G1500" s="12">
        <v>2193</v>
      </c>
      <c r="H1500" s="12" t="s">
        <v>1572</v>
      </c>
      <c r="I1500" s="9">
        <v>1</v>
      </c>
      <c r="J1500" s="9"/>
      <c r="K1500" s="9"/>
      <c r="L1500" s="9"/>
      <c r="M1500" s="9"/>
      <c r="N1500" s="9"/>
      <c r="O1500" s="12"/>
      <c r="P1500" s="12" t="s">
        <v>1003</v>
      </c>
    </row>
    <row r="1501" spans="1:16" s="131" customFormat="1" ht="14.25" customHeight="1">
      <c r="A1501" s="21">
        <v>33</v>
      </c>
      <c r="B1501" s="7" t="s">
        <v>1554</v>
      </c>
      <c r="C1501" s="8">
        <v>10</v>
      </c>
      <c r="D1501" s="9">
        <v>1</v>
      </c>
      <c r="E1501" s="10">
        <v>1</v>
      </c>
      <c r="F1501" s="128"/>
      <c r="G1501" s="12">
        <v>2026</v>
      </c>
      <c r="H1501" s="12" t="s">
        <v>1573</v>
      </c>
      <c r="I1501" s="9"/>
      <c r="J1501" s="9"/>
      <c r="K1501" s="9"/>
      <c r="L1501" s="9"/>
      <c r="M1501" s="9"/>
      <c r="N1501" s="9" t="s">
        <v>252</v>
      </c>
      <c r="O1501" s="37">
        <v>42967</v>
      </c>
      <c r="P1501" s="12" t="s">
        <v>1003</v>
      </c>
    </row>
    <row r="1502" spans="1:16" s="131" customFormat="1" ht="14.25" customHeight="1">
      <c r="A1502" s="21"/>
      <c r="B1502" s="7"/>
      <c r="C1502" s="8"/>
      <c r="D1502" s="9"/>
      <c r="E1502" s="10"/>
      <c r="F1502" s="128"/>
      <c r="G1502" s="12"/>
      <c r="H1502" s="12" t="s">
        <v>1574</v>
      </c>
      <c r="I1502" s="9">
        <v>1</v>
      </c>
      <c r="J1502" s="9"/>
      <c r="K1502" s="9"/>
      <c r="L1502" s="9"/>
      <c r="M1502" s="9"/>
      <c r="N1502" s="9" t="s">
        <v>255</v>
      </c>
      <c r="O1502" s="12"/>
      <c r="P1502" s="12" t="s">
        <v>1003</v>
      </c>
    </row>
    <row r="1503" spans="1:16" s="131" customFormat="1" ht="15" customHeight="1">
      <c r="A1503" s="21"/>
      <c r="B1503" s="100" t="s">
        <v>1575</v>
      </c>
      <c r="C1503" s="20"/>
      <c r="D1503" s="9"/>
      <c r="E1503" s="128"/>
      <c r="F1503" s="128"/>
      <c r="G1503" s="12"/>
      <c r="H1503" s="12"/>
      <c r="I1503" s="9"/>
      <c r="J1503" s="9"/>
      <c r="K1503" s="9"/>
      <c r="L1503" s="9"/>
      <c r="M1503" s="9"/>
      <c r="N1503" s="9"/>
      <c r="O1503" s="12"/>
      <c r="P1503" s="12"/>
    </row>
    <row r="1504" spans="1:16" s="131" customFormat="1" ht="14.25" customHeight="1">
      <c r="A1504" s="21">
        <v>34</v>
      </c>
      <c r="B1504" s="7" t="s">
        <v>1133</v>
      </c>
      <c r="C1504" s="8">
        <v>13</v>
      </c>
      <c r="D1504" s="9">
        <v>1</v>
      </c>
      <c r="E1504" s="10">
        <v>1</v>
      </c>
      <c r="F1504" s="128"/>
      <c r="G1504" s="12">
        <v>2527</v>
      </c>
      <c r="H1504" s="12" t="s">
        <v>1576</v>
      </c>
      <c r="I1504" s="9">
        <v>1</v>
      </c>
      <c r="J1504" s="9"/>
      <c r="K1504" s="9"/>
      <c r="L1504" s="9"/>
      <c r="M1504" s="9"/>
      <c r="N1504" s="9"/>
      <c r="O1504" s="12"/>
      <c r="P1504" s="12" t="s">
        <v>1003</v>
      </c>
    </row>
    <row r="1505" spans="1:16" s="131" customFormat="1" ht="14.25" customHeight="1">
      <c r="A1505" s="21">
        <v>35</v>
      </c>
      <c r="B1505" s="22" t="s">
        <v>1577</v>
      </c>
      <c r="C1505" s="8">
        <v>12</v>
      </c>
      <c r="D1505" s="9">
        <v>1</v>
      </c>
      <c r="E1505" s="10">
        <v>1</v>
      </c>
      <c r="F1505" s="128"/>
      <c r="G1505" s="12">
        <v>2360</v>
      </c>
      <c r="H1505" s="12" t="s">
        <v>1578</v>
      </c>
      <c r="I1505" s="9">
        <v>1</v>
      </c>
      <c r="J1505" s="9"/>
      <c r="K1505" s="9"/>
      <c r="L1505" s="9"/>
      <c r="M1505" s="9"/>
      <c r="N1505" s="9"/>
      <c r="O1505" s="12"/>
      <c r="P1505" s="12" t="s">
        <v>1003</v>
      </c>
    </row>
    <row r="1506" spans="1:16" s="131" customFormat="1" ht="14.25" customHeight="1">
      <c r="A1506" s="21">
        <v>36</v>
      </c>
      <c r="B1506" s="7" t="s">
        <v>1537</v>
      </c>
      <c r="C1506" s="8">
        <v>11</v>
      </c>
      <c r="D1506" s="9">
        <v>1</v>
      </c>
      <c r="E1506" s="10">
        <v>1</v>
      </c>
      <c r="F1506" s="128"/>
      <c r="G1506" s="12">
        <v>2193</v>
      </c>
      <c r="H1506" s="12" t="s">
        <v>1579</v>
      </c>
      <c r="I1506" s="9">
        <v>1</v>
      </c>
      <c r="J1506" s="9"/>
      <c r="K1506" s="9"/>
      <c r="L1506" s="9"/>
      <c r="M1506" s="9"/>
      <c r="N1506" s="9"/>
      <c r="O1506" s="12"/>
      <c r="P1506" s="12" t="s">
        <v>1003</v>
      </c>
    </row>
    <row r="1507" spans="1:16" s="131" customFormat="1" ht="14.25" customHeight="1">
      <c r="A1507" s="21">
        <v>37</v>
      </c>
      <c r="B1507" s="51" t="s">
        <v>1546</v>
      </c>
      <c r="C1507" s="8">
        <v>10</v>
      </c>
      <c r="D1507" s="9">
        <v>1</v>
      </c>
      <c r="E1507" s="10">
        <v>1</v>
      </c>
      <c r="F1507" s="128"/>
      <c r="G1507" s="12">
        <v>2026</v>
      </c>
      <c r="H1507" s="12"/>
      <c r="I1507" s="9"/>
      <c r="J1507" s="9">
        <v>1</v>
      </c>
      <c r="K1507" s="9"/>
      <c r="L1507" s="9"/>
      <c r="M1507" s="9"/>
      <c r="N1507" s="9"/>
      <c r="O1507" s="12"/>
      <c r="P1507" s="12" t="s">
        <v>1003</v>
      </c>
    </row>
    <row r="1508" spans="1:16" s="131" customFormat="1" ht="14.25" customHeight="1">
      <c r="A1508" s="21">
        <v>38</v>
      </c>
      <c r="B1508" s="7" t="s">
        <v>1580</v>
      </c>
      <c r="C1508" s="8">
        <v>10</v>
      </c>
      <c r="D1508" s="9">
        <v>1</v>
      </c>
      <c r="E1508" s="10">
        <v>1</v>
      </c>
      <c r="F1508" s="128"/>
      <c r="G1508" s="12">
        <v>2026</v>
      </c>
      <c r="H1508" s="12" t="s">
        <v>1581</v>
      </c>
      <c r="I1508" s="9">
        <v>0.5</v>
      </c>
      <c r="J1508" s="9"/>
      <c r="K1508" s="9"/>
      <c r="L1508" s="9"/>
      <c r="M1508" s="12" t="s">
        <v>167</v>
      </c>
      <c r="N1508" s="9"/>
      <c r="O1508" s="12"/>
      <c r="P1508" s="12" t="s">
        <v>1003</v>
      </c>
    </row>
    <row r="1509" spans="1:16" s="131" customFormat="1" ht="14.25" customHeight="1">
      <c r="A1509" s="21"/>
      <c r="B1509" s="7"/>
      <c r="C1509" s="8"/>
      <c r="D1509" s="9"/>
      <c r="E1509" s="10"/>
      <c r="F1509" s="128"/>
      <c r="G1509" s="12"/>
      <c r="H1509" s="12"/>
      <c r="I1509" s="9"/>
      <c r="J1509" s="9">
        <v>0.5</v>
      </c>
      <c r="K1509" s="9"/>
      <c r="L1509" s="9"/>
      <c r="M1509" s="9"/>
      <c r="N1509" s="9"/>
      <c r="O1509" s="12"/>
      <c r="P1509" s="12" t="s">
        <v>1003</v>
      </c>
    </row>
    <row r="1510" spans="1:16" s="131" customFormat="1" ht="15" customHeight="1">
      <c r="A1510" s="21"/>
      <c r="B1510" s="49" t="s">
        <v>1582</v>
      </c>
      <c r="C1510" s="20"/>
      <c r="D1510" s="132"/>
      <c r="E1510" s="128"/>
      <c r="F1510" s="128"/>
      <c r="G1510" s="12"/>
      <c r="H1510" s="12"/>
      <c r="I1510" s="9"/>
      <c r="J1510" s="9"/>
      <c r="K1510" s="9"/>
      <c r="L1510" s="9"/>
      <c r="M1510" s="9"/>
      <c r="N1510" s="9"/>
      <c r="O1510" s="12"/>
      <c r="P1510" s="12"/>
    </row>
    <row r="1511" spans="1:16" s="131" customFormat="1" ht="14.25" customHeight="1">
      <c r="A1511" s="21">
        <v>39</v>
      </c>
      <c r="B1511" s="7" t="s">
        <v>1133</v>
      </c>
      <c r="C1511" s="8">
        <v>13</v>
      </c>
      <c r="D1511" s="9">
        <v>1</v>
      </c>
      <c r="E1511" s="10">
        <v>1</v>
      </c>
      <c r="F1511" s="128"/>
      <c r="G1511" s="12">
        <v>2527</v>
      </c>
      <c r="H1511" s="12" t="s">
        <v>1583</v>
      </c>
      <c r="I1511" s="9">
        <v>1</v>
      </c>
      <c r="J1511" s="9"/>
      <c r="K1511" s="9"/>
      <c r="L1511" s="9"/>
      <c r="M1511" s="9"/>
      <c r="N1511" s="9"/>
      <c r="O1511" s="12"/>
      <c r="P1511" s="12" t="s">
        <v>1003</v>
      </c>
    </row>
    <row r="1512" spans="1:16" s="131" customFormat="1" ht="14.25" customHeight="1">
      <c r="A1512" s="21">
        <v>40</v>
      </c>
      <c r="B1512" s="7" t="s">
        <v>1584</v>
      </c>
      <c r="C1512" s="8">
        <v>9</v>
      </c>
      <c r="D1512" s="9">
        <v>1</v>
      </c>
      <c r="E1512" s="10">
        <v>1</v>
      </c>
      <c r="F1512" s="128"/>
      <c r="G1512" s="12">
        <v>1925</v>
      </c>
      <c r="H1512" s="12" t="s">
        <v>1585</v>
      </c>
      <c r="I1512" s="9">
        <v>1</v>
      </c>
      <c r="J1512" s="9"/>
      <c r="K1512" s="9"/>
      <c r="L1512" s="9"/>
      <c r="M1512" s="9"/>
      <c r="N1512" s="9"/>
      <c r="O1512" s="12"/>
      <c r="P1512" s="12" t="s">
        <v>1003</v>
      </c>
    </row>
    <row r="1513" spans="1:16" s="131" customFormat="1" ht="14.25" customHeight="1">
      <c r="A1513" s="21">
        <v>41</v>
      </c>
      <c r="B1513" s="7" t="s">
        <v>1586</v>
      </c>
      <c r="C1513" s="8">
        <v>8</v>
      </c>
      <c r="D1513" s="9">
        <v>1</v>
      </c>
      <c r="E1513" s="10">
        <v>1</v>
      </c>
      <c r="F1513" s="128"/>
      <c r="G1513" s="12">
        <v>1825</v>
      </c>
      <c r="H1513" s="12"/>
      <c r="I1513" s="9"/>
      <c r="J1513" s="9">
        <v>1</v>
      </c>
      <c r="K1513" s="9"/>
      <c r="L1513" s="9"/>
      <c r="M1513" s="9"/>
      <c r="N1513" s="9"/>
      <c r="O1513" s="12"/>
      <c r="P1513" s="12" t="s">
        <v>1003</v>
      </c>
    </row>
    <row r="1514" spans="1:16" s="131" customFormat="1" ht="15" customHeight="1">
      <c r="A1514" s="21"/>
      <c r="B1514" s="98" t="s">
        <v>1587</v>
      </c>
      <c r="C1514" s="8"/>
      <c r="D1514" s="9"/>
      <c r="E1514" s="128"/>
      <c r="F1514" s="128"/>
      <c r="G1514" s="12"/>
      <c r="H1514" s="12"/>
      <c r="I1514" s="9"/>
      <c r="J1514" s="9"/>
      <c r="K1514" s="9"/>
      <c r="L1514" s="9"/>
      <c r="M1514" s="9"/>
      <c r="N1514" s="9"/>
      <c r="O1514" s="12"/>
      <c r="P1514" s="12" t="s">
        <v>1003</v>
      </c>
    </row>
    <row r="1515" spans="1:16" s="131" customFormat="1" ht="14.25" customHeight="1">
      <c r="A1515" s="21">
        <v>42</v>
      </c>
      <c r="B1515" s="22" t="s">
        <v>1439</v>
      </c>
      <c r="C1515" s="8">
        <v>12</v>
      </c>
      <c r="D1515" s="9">
        <v>1</v>
      </c>
      <c r="E1515" s="10">
        <v>1</v>
      </c>
      <c r="F1515" s="128"/>
      <c r="G1515" s="12">
        <v>2360</v>
      </c>
      <c r="H1515" s="44" t="s">
        <v>1588</v>
      </c>
      <c r="I1515" s="9">
        <v>1</v>
      </c>
      <c r="J1515" s="9"/>
      <c r="K1515" s="9"/>
      <c r="L1515" s="9"/>
      <c r="M1515" s="9"/>
      <c r="N1515" s="9"/>
      <c r="O1515" s="12"/>
      <c r="P1515" s="12" t="s">
        <v>1003</v>
      </c>
    </row>
    <row r="1516" spans="1:16" s="131" customFormat="1" ht="14.25" customHeight="1">
      <c r="A1516" s="21">
        <v>43</v>
      </c>
      <c r="B1516" s="7" t="s">
        <v>1554</v>
      </c>
      <c r="C1516" s="8">
        <v>10</v>
      </c>
      <c r="D1516" s="9">
        <v>2</v>
      </c>
      <c r="E1516" s="10">
        <v>1</v>
      </c>
      <c r="F1516" s="128"/>
      <c r="G1516" s="12">
        <v>2026</v>
      </c>
      <c r="H1516" s="44" t="s">
        <v>1589</v>
      </c>
      <c r="I1516" s="9">
        <v>1</v>
      </c>
      <c r="J1516" s="9"/>
      <c r="K1516" s="9"/>
      <c r="L1516" s="9"/>
      <c r="M1516" s="9"/>
      <c r="N1516" s="9"/>
      <c r="O1516" s="12"/>
      <c r="P1516" s="12" t="s">
        <v>1003</v>
      </c>
    </row>
    <row r="1517" spans="1:16" s="131" customFormat="1" ht="14.25" customHeight="1">
      <c r="A1517" s="21"/>
      <c r="B1517" s="7"/>
      <c r="C1517" s="8"/>
      <c r="D1517" s="9"/>
      <c r="E1517" s="10">
        <v>1</v>
      </c>
      <c r="F1517" s="128"/>
      <c r="G1517" s="12"/>
      <c r="H1517" s="44" t="s">
        <v>1590</v>
      </c>
      <c r="I1517" s="9">
        <v>1</v>
      </c>
      <c r="J1517" s="9"/>
      <c r="K1517" s="9"/>
      <c r="L1517" s="9"/>
      <c r="M1517" s="9"/>
      <c r="N1517" s="9"/>
      <c r="O1517" s="12"/>
      <c r="P1517" s="12" t="s">
        <v>1003</v>
      </c>
    </row>
    <row r="1518" spans="1:16" s="131" customFormat="1" ht="15">
      <c r="A1518" s="281" t="s">
        <v>147</v>
      </c>
      <c r="B1518" s="281"/>
      <c r="C1518" s="68"/>
      <c r="D1518" s="11">
        <f>SUM(D1451:D1516)</f>
        <v>44.75</v>
      </c>
      <c r="E1518" s="128"/>
      <c r="F1518" s="128"/>
      <c r="G1518" s="19"/>
      <c r="H1518" s="19"/>
      <c r="I1518" s="11"/>
      <c r="J1518" s="11"/>
      <c r="K1518" s="11"/>
      <c r="L1518" s="11"/>
      <c r="M1518" s="11"/>
      <c r="N1518" s="11"/>
      <c r="O1518" s="19"/>
      <c r="P1518" s="19"/>
    </row>
    <row r="1519" spans="1:16" s="131" customFormat="1" ht="13.5" customHeight="1">
      <c r="A1519" s="277" t="s">
        <v>122</v>
      </c>
      <c r="B1519" s="277"/>
      <c r="C1519" s="68"/>
      <c r="D1519" s="46">
        <f>D1491</f>
        <v>0.75</v>
      </c>
      <c r="E1519" s="133"/>
      <c r="F1519" s="133"/>
      <c r="G1519" s="19"/>
      <c r="H1519" s="19"/>
      <c r="I1519" s="11"/>
      <c r="J1519" s="11"/>
      <c r="K1519" s="11"/>
      <c r="L1519" s="11"/>
      <c r="M1519" s="11"/>
      <c r="N1519" s="11"/>
      <c r="O1519" s="19"/>
      <c r="P1519" s="19"/>
    </row>
    <row r="1520" spans="1:16" s="188" customFormat="1" ht="40.5" customHeight="1">
      <c r="A1520" s="97"/>
      <c r="B1520" s="212" t="s">
        <v>1591</v>
      </c>
      <c r="C1520" s="97"/>
      <c r="D1520" s="198">
        <f>SUM(E1520:F1520)</f>
        <v>22</v>
      </c>
      <c r="E1520" s="198">
        <f>SUM(E1521:E1550)</f>
        <v>19</v>
      </c>
      <c r="F1520" s="198">
        <f>SUM(F1521:F1550)</f>
        <v>3</v>
      </c>
      <c r="G1520" s="97"/>
      <c r="H1520" s="97"/>
      <c r="I1520" s="139"/>
      <c r="J1520" s="139"/>
      <c r="K1520" s="139"/>
      <c r="L1520" s="139"/>
      <c r="M1520" s="139"/>
      <c r="N1520" s="139"/>
      <c r="O1520" s="97"/>
      <c r="P1520" s="97"/>
    </row>
    <row r="1521" spans="1:16" ht="14.25" customHeight="1">
      <c r="A1521" s="21">
        <v>1</v>
      </c>
      <c r="B1521" s="51" t="s">
        <v>1043</v>
      </c>
      <c r="C1521" s="42">
        <v>12</v>
      </c>
      <c r="D1521" s="9">
        <v>1</v>
      </c>
      <c r="E1521" s="10">
        <v>1</v>
      </c>
      <c r="F1521" s="128"/>
      <c r="G1521" s="12">
        <v>2360</v>
      </c>
      <c r="H1521" s="12" t="s">
        <v>1592</v>
      </c>
      <c r="I1521" s="9">
        <v>1</v>
      </c>
      <c r="P1521" s="12" t="s">
        <v>1309</v>
      </c>
    </row>
    <row r="1522" spans="1:16" ht="14.25" customHeight="1">
      <c r="A1522" s="21">
        <v>2</v>
      </c>
      <c r="B1522" s="7" t="s">
        <v>1593</v>
      </c>
      <c r="C1522" s="8"/>
      <c r="D1522" s="9">
        <v>1</v>
      </c>
      <c r="E1522" s="10">
        <v>1</v>
      </c>
      <c r="F1522" s="128"/>
      <c r="G1522" s="12">
        <v>2124</v>
      </c>
      <c r="J1522" s="9">
        <v>1</v>
      </c>
      <c r="P1522" s="12" t="s">
        <v>1309</v>
      </c>
    </row>
    <row r="1523" spans="2:16" ht="15" customHeight="1">
      <c r="B1523" s="97" t="s">
        <v>1595</v>
      </c>
      <c r="C1523" s="20"/>
      <c r="E1523" s="128"/>
      <c r="F1523" s="128"/>
      <c r="P1523" s="12" t="s">
        <v>1309</v>
      </c>
    </row>
    <row r="1524" spans="1:16" ht="14.25" customHeight="1">
      <c r="A1524" s="21">
        <v>3</v>
      </c>
      <c r="B1524" s="51" t="s">
        <v>1209</v>
      </c>
      <c r="C1524" s="8">
        <v>11</v>
      </c>
      <c r="D1524" s="9">
        <v>1</v>
      </c>
      <c r="E1524" s="10">
        <v>1</v>
      </c>
      <c r="F1524" s="128"/>
      <c r="G1524" s="12">
        <v>2193</v>
      </c>
      <c r="H1524" s="12" t="s">
        <v>1596</v>
      </c>
      <c r="I1524" s="9">
        <v>1</v>
      </c>
      <c r="P1524" s="12" t="s">
        <v>1309</v>
      </c>
    </row>
    <row r="1525" spans="1:16" ht="14.25" customHeight="1">
      <c r="A1525" s="21">
        <v>4</v>
      </c>
      <c r="B1525" s="51" t="s">
        <v>1597</v>
      </c>
      <c r="C1525" s="8">
        <v>10</v>
      </c>
      <c r="D1525" s="9">
        <v>3</v>
      </c>
      <c r="E1525" s="10">
        <v>1</v>
      </c>
      <c r="F1525" s="128"/>
      <c r="G1525" s="12">
        <v>2026</v>
      </c>
      <c r="H1525" s="12" t="s">
        <v>1598</v>
      </c>
      <c r="I1525" s="9">
        <v>1</v>
      </c>
      <c r="P1525" s="12" t="s">
        <v>1309</v>
      </c>
    </row>
    <row r="1526" spans="1:16" ht="14.25" customHeight="1">
      <c r="A1526" s="21"/>
      <c r="B1526" s="51"/>
      <c r="C1526" s="8"/>
      <c r="E1526" s="10">
        <v>1</v>
      </c>
      <c r="F1526" s="128"/>
      <c r="H1526" s="12" t="s">
        <v>1386</v>
      </c>
      <c r="I1526" s="9">
        <v>1</v>
      </c>
      <c r="P1526" s="12" t="s">
        <v>1309</v>
      </c>
    </row>
    <row r="1527" spans="1:16" ht="14.25" customHeight="1">
      <c r="A1527" s="21"/>
      <c r="B1527" s="51"/>
      <c r="C1527" s="8"/>
      <c r="E1527" s="10">
        <v>1</v>
      </c>
      <c r="F1527" s="128"/>
      <c r="H1527" s="12" t="s">
        <v>1599</v>
      </c>
      <c r="I1527" s="9">
        <v>1</v>
      </c>
      <c r="P1527" s="12" t="s">
        <v>1309</v>
      </c>
    </row>
    <row r="1528" spans="1:16" ht="14.25" customHeight="1">
      <c r="A1528" s="21">
        <v>5</v>
      </c>
      <c r="B1528" s="51" t="s">
        <v>133</v>
      </c>
      <c r="C1528" s="8">
        <v>10</v>
      </c>
      <c r="D1528" s="9">
        <v>9</v>
      </c>
      <c r="E1528" s="10">
        <v>0.5</v>
      </c>
      <c r="F1528" s="128"/>
      <c r="G1528" s="12">
        <v>2026</v>
      </c>
      <c r="H1528" s="12" t="s">
        <v>1598</v>
      </c>
      <c r="I1528" s="9">
        <v>0.5</v>
      </c>
      <c r="M1528" s="9" t="s">
        <v>117</v>
      </c>
      <c r="P1528" s="12" t="s">
        <v>1309</v>
      </c>
    </row>
    <row r="1529" spans="1:13" ht="14.25" customHeight="1">
      <c r="A1529" s="21"/>
      <c r="B1529" s="51"/>
      <c r="C1529" s="8"/>
      <c r="E1529" s="10">
        <v>0.5</v>
      </c>
      <c r="F1529" s="128"/>
      <c r="H1529" s="12" t="s">
        <v>1386</v>
      </c>
      <c r="I1529" s="9">
        <v>0.5</v>
      </c>
      <c r="M1529" s="9" t="s">
        <v>117</v>
      </c>
    </row>
    <row r="1530" spans="1:16" ht="14.25" customHeight="1">
      <c r="A1530" s="21"/>
      <c r="B1530" s="51"/>
      <c r="C1530" s="8"/>
      <c r="E1530" s="10"/>
      <c r="F1530" s="128"/>
      <c r="H1530" s="12" t="s">
        <v>1600</v>
      </c>
      <c r="N1530" s="9" t="s">
        <v>252</v>
      </c>
      <c r="O1530" s="37">
        <v>43017</v>
      </c>
      <c r="P1530" s="12" t="s">
        <v>1309</v>
      </c>
    </row>
    <row r="1531" spans="1:15" ht="14.25" customHeight="1">
      <c r="A1531" s="21"/>
      <c r="B1531" s="51"/>
      <c r="C1531" s="8"/>
      <c r="E1531" s="10">
        <v>0.5</v>
      </c>
      <c r="F1531" s="128"/>
      <c r="H1531" s="12" t="s">
        <v>807</v>
      </c>
      <c r="I1531" s="9">
        <v>0.5</v>
      </c>
      <c r="M1531" s="9" t="s">
        <v>117</v>
      </c>
      <c r="N1531" s="9" t="s">
        <v>255</v>
      </c>
      <c r="O1531" s="37"/>
    </row>
    <row r="1532" spans="1:15" ht="14.25" customHeight="1">
      <c r="A1532" s="21"/>
      <c r="B1532" s="51"/>
      <c r="C1532" s="8"/>
      <c r="E1532" s="10">
        <v>0.5</v>
      </c>
      <c r="F1532" s="128"/>
      <c r="H1532" s="48" t="s">
        <v>1604</v>
      </c>
      <c r="I1532" s="9">
        <v>0.5</v>
      </c>
      <c r="M1532" s="9" t="s">
        <v>117</v>
      </c>
      <c r="N1532" s="9" t="s">
        <v>255</v>
      </c>
      <c r="O1532" s="37"/>
    </row>
    <row r="1533" spans="1:16" ht="14.25" customHeight="1">
      <c r="A1533" s="21"/>
      <c r="B1533" s="51"/>
      <c r="C1533" s="8"/>
      <c r="E1533" s="10">
        <v>1</v>
      </c>
      <c r="F1533" s="128"/>
      <c r="H1533" s="12" t="s">
        <v>1601</v>
      </c>
      <c r="I1533" s="9">
        <v>1</v>
      </c>
      <c r="P1533" s="12" t="s">
        <v>1309</v>
      </c>
    </row>
    <row r="1534" spans="1:16" ht="14.25" customHeight="1">
      <c r="A1534" s="21"/>
      <c r="B1534" s="51"/>
      <c r="C1534" s="8"/>
      <c r="E1534" s="10">
        <v>1</v>
      </c>
      <c r="F1534" s="128"/>
      <c r="H1534" s="12" t="s">
        <v>1602</v>
      </c>
      <c r="I1534" s="9">
        <v>1</v>
      </c>
      <c r="P1534" s="12" t="s">
        <v>1309</v>
      </c>
    </row>
    <row r="1535" spans="1:16" ht="14.25" customHeight="1">
      <c r="A1535" s="21"/>
      <c r="B1535" s="51"/>
      <c r="C1535" s="8"/>
      <c r="E1535" s="10">
        <v>1</v>
      </c>
      <c r="F1535" s="128"/>
      <c r="H1535" s="12" t="s">
        <v>1603</v>
      </c>
      <c r="J1535" s="9">
        <v>1</v>
      </c>
      <c r="N1535" s="9" t="s">
        <v>252</v>
      </c>
      <c r="O1535" s="37">
        <v>42577</v>
      </c>
      <c r="P1535" s="12" t="s">
        <v>1309</v>
      </c>
    </row>
    <row r="1536" spans="1:16" ht="14.25" customHeight="1">
      <c r="A1536" s="21"/>
      <c r="B1536" s="51"/>
      <c r="C1536" s="8"/>
      <c r="E1536" s="10">
        <v>1</v>
      </c>
      <c r="F1536" s="128"/>
      <c r="H1536" s="48" t="s">
        <v>1604</v>
      </c>
      <c r="I1536" s="9">
        <v>1</v>
      </c>
      <c r="P1536" s="12" t="s">
        <v>1309</v>
      </c>
    </row>
    <row r="1537" spans="1:16" ht="14.25" customHeight="1">
      <c r="A1537" s="21"/>
      <c r="B1537" s="51"/>
      <c r="C1537" s="8"/>
      <c r="E1537" s="10"/>
      <c r="F1537" s="128"/>
      <c r="H1537" s="12" t="s">
        <v>1605</v>
      </c>
      <c r="N1537" s="9" t="s">
        <v>1606</v>
      </c>
      <c r="O1537" s="37">
        <v>43017</v>
      </c>
      <c r="P1537" s="12" t="s">
        <v>1309</v>
      </c>
    </row>
    <row r="1538" spans="1:15" ht="14.25" customHeight="1">
      <c r="A1538" s="21"/>
      <c r="B1538" s="51"/>
      <c r="C1538" s="8"/>
      <c r="E1538" s="10">
        <v>0.5</v>
      </c>
      <c r="F1538" s="128"/>
      <c r="H1538" s="12" t="s">
        <v>808</v>
      </c>
      <c r="I1538" s="9">
        <v>0.5</v>
      </c>
      <c r="M1538" s="9" t="s">
        <v>117</v>
      </c>
      <c r="N1538" s="9" t="s">
        <v>255</v>
      </c>
      <c r="O1538" s="37"/>
    </row>
    <row r="1539" spans="1:15" ht="14.25" customHeight="1">
      <c r="A1539" s="21"/>
      <c r="B1539" s="51"/>
      <c r="C1539" s="8"/>
      <c r="E1539" s="10">
        <v>0.5</v>
      </c>
      <c r="F1539" s="128"/>
      <c r="H1539" s="12" t="s">
        <v>1611</v>
      </c>
      <c r="I1539" s="9">
        <v>0.5</v>
      </c>
      <c r="M1539" s="9" t="s">
        <v>117</v>
      </c>
      <c r="N1539" s="9" t="s">
        <v>255</v>
      </c>
      <c r="O1539" s="37"/>
    </row>
    <row r="1540" spans="1:15" ht="14.25" customHeight="1">
      <c r="A1540" s="21"/>
      <c r="B1540" s="51"/>
      <c r="C1540" s="8"/>
      <c r="E1540" s="10">
        <v>0.5</v>
      </c>
      <c r="F1540" s="128"/>
      <c r="H1540" s="12" t="s">
        <v>1607</v>
      </c>
      <c r="I1540" s="9">
        <v>0.5</v>
      </c>
      <c r="M1540" s="9" t="s">
        <v>117</v>
      </c>
      <c r="O1540" s="37"/>
    </row>
    <row r="1541" spans="1:15" ht="14.25" customHeight="1">
      <c r="A1541" s="21"/>
      <c r="B1541" s="51"/>
      <c r="C1541" s="8"/>
      <c r="E1541" s="10">
        <v>0.5</v>
      </c>
      <c r="F1541" s="128"/>
      <c r="H1541" s="12" t="s">
        <v>1601</v>
      </c>
      <c r="I1541" s="9">
        <v>0.5</v>
      </c>
      <c r="M1541" s="9" t="s">
        <v>117</v>
      </c>
      <c r="O1541" s="37"/>
    </row>
    <row r="1542" spans="1:16" ht="14.25" customHeight="1">
      <c r="A1542" s="21"/>
      <c r="B1542" s="51"/>
      <c r="C1542" s="8"/>
      <c r="E1542" s="10">
        <v>1</v>
      </c>
      <c r="F1542" s="128"/>
      <c r="H1542" s="12" t="s">
        <v>1607</v>
      </c>
      <c r="I1542" s="9">
        <v>1</v>
      </c>
      <c r="P1542" s="12" t="s">
        <v>1309</v>
      </c>
    </row>
    <row r="1543" spans="1:6" ht="15" customHeight="1">
      <c r="A1543" s="6"/>
      <c r="B1543" s="134" t="s">
        <v>1608</v>
      </c>
      <c r="C1543" s="20"/>
      <c r="E1543" s="128"/>
      <c r="F1543" s="128"/>
    </row>
    <row r="1544" spans="1:16" ht="14.25" customHeight="1">
      <c r="A1544" s="21">
        <v>6</v>
      </c>
      <c r="B1544" s="7" t="s">
        <v>1609</v>
      </c>
      <c r="C1544" s="8">
        <v>10</v>
      </c>
      <c r="D1544" s="9">
        <v>1</v>
      </c>
      <c r="E1544" s="10">
        <v>1</v>
      </c>
      <c r="F1544" s="128"/>
      <c r="G1544" s="12">
        <v>2026</v>
      </c>
      <c r="H1544" s="12" t="s">
        <v>1610</v>
      </c>
      <c r="I1544" s="9">
        <v>1</v>
      </c>
      <c r="P1544" s="12" t="s">
        <v>1309</v>
      </c>
    </row>
    <row r="1545" spans="1:16" ht="14.25" customHeight="1">
      <c r="A1545" s="21">
        <v>7</v>
      </c>
      <c r="B1545" s="51" t="s">
        <v>133</v>
      </c>
      <c r="C1545" s="42">
        <v>10</v>
      </c>
      <c r="D1545" s="45">
        <v>2</v>
      </c>
      <c r="E1545" s="103">
        <v>1</v>
      </c>
      <c r="F1545" s="135"/>
      <c r="G1545" s="12">
        <v>2026</v>
      </c>
      <c r="H1545" s="48" t="s">
        <v>1611</v>
      </c>
      <c r="I1545" s="9">
        <v>1</v>
      </c>
      <c r="P1545" s="12" t="s">
        <v>1309</v>
      </c>
    </row>
    <row r="1546" spans="1:16" ht="14.25" customHeight="1">
      <c r="A1546" s="21"/>
      <c r="B1546" s="51"/>
      <c r="D1546" s="45"/>
      <c r="E1546" s="103">
        <v>1</v>
      </c>
      <c r="F1546" s="135"/>
      <c r="H1546" s="48" t="s">
        <v>1612</v>
      </c>
      <c r="I1546" s="9">
        <v>1</v>
      </c>
      <c r="P1546" s="12" t="s">
        <v>1309</v>
      </c>
    </row>
    <row r="1547" spans="1:66" s="197" customFormat="1" ht="14.25" customHeight="1">
      <c r="A1547" s="25">
        <v>8</v>
      </c>
      <c r="B1547" s="62" t="s">
        <v>1047</v>
      </c>
      <c r="C1547" s="61">
        <v>10</v>
      </c>
      <c r="D1547" s="136">
        <v>1</v>
      </c>
      <c r="E1547" s="137"/>
      <c r="F1547" s="137">
        <v>1</v>
      </c>
      <c r="G1547" s="18">
        <v>2026</v>
      </c>
      <c r="H1547" s="18" t="s">
        <v>809</v>
      </c>
      <c r="I1547" s="16">
        <v>1</v>
      </c>
      <c r="J1547" s="16"/>
      <c r="K1547" s="16"/>
      <c r="L1547" s="16"/>
      <c r="M1547" s="16"/>
      <c r="N1547" s="16"/>
      <c r="O1547" s="18"/>
      <c r="P1547" s="18" t="s">
        <v>1309</v>
      </c>
      <c r="S1547" s="38"/>
      <c r="T1547" s="38"/>
      <c r="U1547" s="38"/>
      <c r="V1547" s="38"/>
      <c r="W1547" s="38"/>
      <c r="X1547" s="38"/>
      <c r="Y1547" s="38"/>
      <c r="Z1547" s="38"/>
      <c r="AA1547" s="38"/>
      <c r="AB1547" s="38"/>
      <c r="AC1547" s="38"/>
      <c r="AD1547" s="38"/>
      <c r="AE1547" s="38"/>
      <c r="AF1547" s="38"/>
      <c r="AG1547" s="38"/>
      <c r="AH1547" s="38"/>
      <c r="AI1547" s="38"/>
      <c r="AJ1547" s="38"/>
      <c r="AK1547" s="38"/>
      <c r="AL1547" s="38"/>
      <c r="AM1547" s="38"/>
      <c r="AN1547" s="38"/>
      <c r="AO1547" s="38"/>
      <c r="AP1547" s="38"/>
      <c r="AQ1547" s="38"/>
      <c r="AR1547" s="38"/>
      <c r="AS1547" s="38"/>
      <c r="AT1547" s="38"/>
      <c r="AU1547" s="38"/>
      <c r="AV1547" s="38"/>
      <c r="AW1547" s="38"/>
      <c r="AX1547" s="38"/>
      <c r="AY1547" s="38"/>
      <c r="AZ1547" s="38"/>
      <c r="BA1547" s="38"/>
      <c r="BB1547" s="38"/>
      <c r="BC1547" s="38"/>
      <c r="BD1547" s="38"/>
      <c r="BE1547" s="38"/>
      <c r="BF1547" s="38"/>
      <c r="BG1547" s="38"/>
      <c r="BH1547" s="38"/>
      <c r="BI1547" s="38"/>
      <c r="BJ1547" s="38"/>
      <c r="BK1547" s="38"/>
      <c r="BL1547" s="38"/>
      <c r="BM1547" s="38"/>
      <c r="BN1547" s="38"/>
    </row>
    <row r="1548" spans="1:16" ht="14.25" customHeight="1">
      <c r="A1548" s="21">
        <v>9</v>
      </c>
      <c r="B1548" s="51" t="s">
        <v>1613</v>
      </c>
      <c r="C1548" s="42">
        <v>7</v>
      </c>
      <c r="D1548" s="9">
        <v>1</v>
      </c>
      <c r="E1548" s="10">
        <v>1</v>
      </c>
      <c r="F1548" s="11"/>
      <c r="G1548" s="12">
        <v>1714</v>
      </c>
      <c r="H1548" s="12" t="s">
        <v>1614</v>
      </c>
      <c r="I1548" s="9">
        <v>1</v>
      </c>
      <c r="P1548" s="12" t="s">
        <v>1309</v>
      </c>
    </row>
    <row r="1549" spans="1:66" s="197" customFormat="1" ht="14.25" customHeight="1">
      <c r="A1549" s="25">
        <v>10</v>
      </c>
      <c r="B1549" s="62" t="s">
        <v>1615</v>
      </c>
      <c r="C1549" s="61">
        <v>3</v>
      </c>
      <c r="D1549" s="16">
        <v>1</v>
      </c>
      <c r="E1549" s="17"/>
      <c r="F1549" s="17">
        <v>1</v>
      </c>
      <c r="G1549" s="18">
        <v>1393</v>
      </c>
      <c r="H1549" s="18" t="s">
        <v>1616</v>
      </c>
      <c r="I1549" s="16">
        <v>1</v>
      </c>
      <c r="J1549" s="16"/>
      <c r="K1549" s="16"/>
      <c r="L1549" s="16"/>
      <c r="M1549" s="16"/>
      <c r="N1549" s="16"/>
      <c r="O1549" s="18"/>
      <c r="P1549" s="18" t="s">
        <v>1309</v>
      </c>
      <c r="S1549" s="38"/>
      <c r="T1549" s="38"/>
      <c r="U1549" s="38"/>
      <c r="V1549" s="38"/>
      <c r="W1549" s="38"/>
      <c r="X1549" s="38"/>
      <c r="Y1549" s="38"/>
      <c r="Z1549" s="38"/>
      <c r="AA1549" s="38"/>
      <c r="AB1549" s="38"/>
      <c r="AC1549" s="38"/>
      <c r="AD1549" s="38"/>
      <c r="AE1549" s="38"/>
      <c r="AF1549" s="38"/>
      <c r="AG1549" s="38"/>
      <c r="AH1549" s="38"/>
      <c r="AI1549" s="38"/>
      <c r="AJ1549" s="38"/>
      <c r="AK1549" s="38"/>
      <c r="AL1549" s="38"/>
      <c r="AM1549" s="38"/>
      <c r="AN1549" s="38"/>
      <c r="AO1549" s="38"/>
      <c r="AP1549" s="38"/>
      <c r="AQ1549" s="38"/>
      <c r="AR1549" s="38"/>
      <c r="AS1549" s="38"/>
      <c r="AT1549" s="38"/>
      <c r="AU1549" s="38"/>
      <c r="AV1549" s="38"/>
      <c r="AW1549" s="38"/>
      <c r="AX1549" s="38"/>
      <c r="AY1549" s="38"/>
      <c r="AZ1549" s="38"/>
      <c r="BA1549" s="38"/>
      <c r="BB1549" s="38"/>
      <c r="BC1549" s="38"/>
      <c r="BD1549" s="38"/>
      <c r="BE1549" s="38"/>
      <c r="BF1549" s="38"/>
      <c r="BG1549" s="38"/>
      <c r="BH1549" s="38"/>
      <c r="BI1549" s="38"/>
      <c r="BJ1549" s="38"/>
      <c r="BK1549" s="38"/>
      <c r="BL1549" s="38"/>
      <c r="BM1549" s="38"/>
      <c r="BN1549" s="38"/>
    </row>
    <row r="1550" spans="1:66" s="197" customFormat="1" ht="14.25" customHeight="1">
      <c r="A1550" s="25">
        <v>11</v>
      </c>
      <c r="B1550" s="62" t="s">
        <v>1617</v>
      </c>
      <c r="C1550" s="61">
        <v>3</v>
      </c>
      <c r="D1550" s="16">
        <v>1</v>
      </c>
      <c r="E1550" s="17"/>
      <c r="F1550" s="17">
        <v>1</v>
      </c>
      <c r="G1550" s="18">
        <v>1393</v>
      </c>
      <c r="H1550" s="18" t="s">
        <v>1618</v>
      </c>
      <c r="I1550" s="16">
        <v>1</v>
      </c>
      <c r="J1550" s="16"/>
      <c r="K1550" s="16"/>
      <c r="L1550" s="16"/>
      <c r="M1550" s="16"/>
      <c r="N1550" s="16"/>
      <c r="O1550" s="18"/>
      <c r="P1550" s="18" t="s">
        <v>1309</v>
      </c>
      <c r="S1550" s="38"/>
      <c r="T1550" s="38"/>
      <c r="U1550" s="38"/>
      <c r="V1550" s="38"/>
      <c r="W1550" s="38"/>
      <c r="X1550" s="38"/>
      <c r="Y1550" s="38"/>
      <c r="Z1550" s="38"/>
      <c r="AA1550" s="38"/>
      <c r="AB1550" s="38"/>
      <c r="AC1550" s="38"/>
      <c r="AD1550" s="38"/>
      <c r="AE1550" s="38"/>
      <c r="AF1550" s="38"/>
      <c r="AG1550" s="38"/>
      <c r="AH1550" s="38"/>
      <c r="AI1550" s="38"/>
      <c r="AJ1550" s="38"/>
      <c r="AK1550" s="38"/>
      <c r="AL1550" s="38"/>
      <c r="AM1550" s="38"/>
      <c r="AN1550" s="38"/>
      <c r="AO1550" s="38"/>
      <c r="AP1550" s="38"/>
      <c r="AQ1550" s="38"/>
      <c r="AR1550" s="38"/>
      <c r="AS1550" s="38"/>
      <c r="AT1550" s="38"/>
      <c r="AU1550" s="38"/>
      <c r="AV1550" s="38"/>
      <c r="AW1550" s="38"/>
      <c r="AX1550" s="38"/>
      <c r="AY1550" s="38"/>
      <c r="AZ1550" s="38"/>
      <c r="BA1550" s="38"/>
      <c r="BB1550" s="38"/>
      <c r="BC1550" s="38"/>
      <c r="BD1550" s="38"/>
      <c r="BE1550" s="38"/>
      <c r="BF1550" s="38"/>
      <c r="BG1550" s="38"/>
      <c r="BH1550" s="38"/>
      <c r="BI1550" s="38"/>
      <c r="BJ1550" s="38"/>
      <c r="BK1550" s="38"/>
      <c r="BL1550" s="38"/>
      <c r="BM1550" s="38"/>
      <c r="BN1550" s="38"/>
    </row>
    <row r="1551" spans="1:16" ht="14.25" customHeight="1">
      <c r="A1551" s="281" t="s">
        <v>147</v>
      </c>
      <c r="B1551" s="281"/>
      <c r="C1551" s="68"/>
      <c r="D1551" s="11">
        <f>SUM(D1521:D1550)</f>
        <v>22</v>
      </c>
      <c r="E1551" s="128"/>
      <c r="F1551" s="128"/>
      <c r="G1551" s="19"/>
      <c r="H1551" s="19"/>
      <c r="I1551" s="11"/>
      <c r="J1551" s="11"/>
      <c r="K1551" s="11"/>
      <c r="L1551" s="11"/>
      <c r="M1551" s="11"/>
      <c r="N1551" s="11"/>
      <c r="O1551" s="19"/>
      <c r="P1551" s="19"/>
    </row>
    <row r="1552" spans="1:6" ht="14.25" customHeight="1">
      <c r="A1552" s="277" t="s">
        <v>122</v>
      </c>
      <c r="B1552" s="277"/>
      <c r="D1552" s="9">
        <f>D1547+D1549+D1550</f>
        <v>3</v>
      </c>
      <c r="E1552" s="128"/>
      <c r="F1552" s="128"/>
    </row>
    <row r="1553" spans="1:16" s="188" customFormat="1" ht="30.75" customHeight="1">
      <c r="A1553" s="97"/>
      <c r="B1553" s="212" t="s">
        <v>1619</v>
      </c>
      <c r="C1553" s="97"/>
      <c r="D1553" s="198">
        <f>SUM(E1553:F1553)</f>
        <v>9</v>
      </c>
      <c r="E1553" s="198">
        <f>SUM(E1554:E1565)</f>
        <v>6</v>
      </c>
      <c r="F1553" s="198">
        <f>SUM(F1554:F1565)</f>
        <v>3</v>
      </c>
      <c r="G1553" s="97"/>
      <c r="H1553" s="97"/>
      <c r="I1553" s="139"/>
      <c r="J1553" s="139"/>
      <c r="K1553" s="139"/>
      <c r="L1553" s="139"/>
      <c r="M1553" s="139"/>
      <c r="N1553" s="139"/>
      <c r="O1553" s="97"/>
      <c r="P1553" s="97"/>
    </row>
    <row r="1554" spans="1:10" ht="14.25" customHeight="1">
      <c r="A1554" s="21">
        <v>1</v>
      </c>
      <c r="B1554" s="51" t="s">
        <v>1209</v>
      </c>
      <c r="C1554" s="42">
        <v>12</v>
      </c>
      <c r="D1554" s="9">
        <v>1</v>
      </c>
      <c r="E1554" s="10">
        <v>1</v>
      </c>
      <c r="F1554" s="11"/>
      <c r="G1554" s="12">
        <v>2360</v>
      </c>
      <c r="J1554" s="9">
        <v>1</v>
      </c>
    </row>
    <row r="1555" spans="1:13" ht="14.25" customHeight="1">
      <c r="A1555" s="6">
        <v>2</v>
      </c>
      <c r="B1555" s="7" t="s">
        <v>133</v>
      </c>
      <c r="C1555" s="8">
        <v>10</v>
      </c>
      <c r="D1555" s="9">
        <v>1</v>
      </c>
      <c r="E1555" s="10">
        <v>1</v>
      </c>
      <c r="F1555" s="11"/>
      <c r="G1555" s="12">
        <v>2026</v>
      </c>
      <c r="H1555" s="12" t="s">
        <v>1620</v>
      </c>
      <c r="I1555" s="9">
        <v>1</v>
      </c>
      <c r="M1555" s="9" t="s">
        <v>130</v>
      </c>
    </row>
    <row r="1556" spans="1:6" ht="15" customHeight="1">
      <c r="A1556" s="6"/>
      <c r="B1556" s="49" t="s">
        <v>1621</v>
      </c>
      <c r="C1556" s="121"/>
      <c r="E1556" s="11"/>
      <c r="F1556" s="11"/>
    </row>
    <row r="1557" spans="1:16" ht="14.25" customHeight="1">
      <c r="A1557" s="6">
        <v>3</v>
      </c>
      <c r="B1557" s="7" t="s">
        <v>1597</v>
      </c>
      <c r="C1557" s="8">
        <v>10</v>
      </c>
      <c r="D1557" s="9">
        <v>1</v>
      </c>
      <c r="E1557" s="10">
        <v>1</v>
      </c>
      <c r="F1557" s="11"/>
      <c r="G1557" s="12">
        <v>2026</v>
      </c>
      <c r="H1557" s="12" t="s">
        <v>1622</v>
      </c>
      <c r="I1557" s="9">
        <v>1</v>
      </c>
      <c r="P1557" s="12" t="s">
        <v>135</v>
      </c>
    </row>
    <row r="1558" spans="1:14" ht="14.25" customHeight="1">
      <c r="A1558" s="6">
        <v>4</v>
      </c>
      <c r="B1558" s="7" t="s">
        <v>133</v>
      </c>
      <c r="C1558" s="8">
        <v>10</v>
      </c>
      <c r="D1558" s="9">
        <v>1</v>
      </c>
      <c r="E1558" s="10">
        <v>1</v>
      </c>
      <c r="F1558" s="11"/>
      <c r="G1558" s="12">
        <v>2026</v>
      </c>
      <c r="H1558" s="12" t="s">
        <v>1623</v>
      </c>
      <c r="J1558" s="9">
        <v>1</v>
      </c>
      <c r="N1558" s="9" t="s">
        <v>252</v>
      </c>
    </row>
    <row r="1559" spans="1:6" ht="15" customHeight="1">
      <c r="A1559" s="6"/>
      <c r="B1559" s="134" t="s">
        <v>1624</v>
      </c>
      <c r="C1559" s="20"/>
      <c r="E1559" s="11"/>
      <c r="F1559" s="11"/>
    </row>
    <row r="1560" spans="1:16" ht="14.25" customHeight="1">
      <c r="A1560" s="6">
        <v>5</v>
      </c>
      <c r="B1560" s="7" t="s">
        <v>133</v>
      </c>
      <c r="C1560" s="8">
        <v>10</v>
      </c>
      <c r="D1560" s="9">
        <v>1</v>
      </c>
      <c r="E1560" s="10">
        <v>1</v>
      </c>
      <c r="F1560" s="11"/>
      <c r="G1560" s="12">
        <v>2026</v>
      </c>
      <c r="H1560" s="12" t="s">
        <v>1625</v>
      </c>
      <c r="I1560" s="9">
        <v>1</v>
      </c>
      <c r="P1560" s="12" t="s">
        <v>135</v>
      </c>
    </row>
    <row r="1561" spans="1:15" ht="14.25" customHeight="1">
      <c r="A1561" s="6">
        <v>6</v>
      </c>
      <c r="B1561" s="51" t="s">
        <v>142</v>
      </c>
      <c r="C1561" s="42">
        <v>7</v>
      </c>
      <c r="D1561" s="9">
        <v>1</v>
      </c>
      <c r="E1561" s="10">
        <v>1</v>
      </c>
      <c r="F1561" s="11"/>
      <c r="G1561" s="12">
        <v>1714</v>
      </c>
      <c r="J1561" s="9">
        <v>1</v>
      </c>
      <c r="O1561" s="36"/>
    </row>
    <row r="1562" spans="1:6" ht="15" customHeight="1">
      <c r="A1562" s="6"/>
      <c r="B1562" s="49" t="s">
        <v>1629</v>
      </c>
      <c r="C1562" s="20"/>
      <c r="E1562" s="11"/>
      <c r="F1562" s="11"/>
    </row>
    <row r="1563" spans="1:66" s="197" customFormat="1" ht="14.25" customHeight="1">
      <c r="A1563" s="13">
        <v>7</v>
      </c>
      <c r="B1563" s="14" t="s">
        <v>1047</v>
      </c>
      <c r="C1563" s="15">
        <v>10</v>
      </c>
      <c r="D1563" s="16">
        <v>2</v>
      </c>
      <c r="E1563" s="17"/>
      <c r="F1563" s="17">
        <v>1</v>
      </c>
      <c r="G1563" s="18">
        <v>2026</v>
      </c>
      <c r="H1563" s="18"/>
      <c r="I1563" s="16"/>
      <c r="J1563" s="16"/>
      <c r="K1563" s="16">
        <v>1</v>
      </c>
      <c r="L1563" s="16"/>
      <c r="M1563" s="16"/>
      <c r="N1563" s="16"/>
      <c r="O1563" s="18"/>
      <c r="P1563" s="18"/>
      <c r="S1563" s="38"/>
      <c r="T1563" s="38"/>
      <c r="U1563" s="38"/>
      <c r="V1563" s="38"/>
      <c r="W1563" s="38"/>
      <c r="X1563" s="38"/>
      <c r="Y1563" s="38"/>
      <c r="Z1563" s="38"/>
      <c r="AA1563" s="38"/>
      <c r="AB1563" s="38"/>
      <c r="AC1563" s="38"/>
      <c r="AD1563" s="38"/>
      <c r="AE1563" s="38"/>
      <c r="AF1563" s="38"/>
      <c r="AG1563" s="38"/>
      <c r="AH1563" s="38"/>
      <c r="AI1563" s="38"/>
      <c r="AJ1563" s="38"/>
      <c r="AK1563" s="38"/>
      <c r="AL1563" s="38"/>
      <c r="AM1563" s="38"/>
      <c r="AN1563" s="38"/>
      <c r="AO1563" s="38"/>
      <c r="AP1563" s="38"/>
      <c r="AQ1563" s="38"/>
      <c r="AR1563" s="38"/>
      <c r="AS1563" s="38"/>
      <c r="AT1563" s="38"/>
      <c r="AU1563" s="38"/>
      <c r="AV1563" s="38"/>
      <c r="AW1563" s="38"/>
      <c r="AX1563" s="38"/>
      <c r="AY1563" s="38"/>
      <c r="AZ1563" s="38"/>
      <c r="BA1563" s="38"/>
      <c r="BB1563" s="38"/>
      <c r="BC1563" s="38"/>
      <c r="BD1563" s="38"/>
      <c r="BE1563" s="38"/>
      <c r="BF1563" s="38"/>
      <c r="BG1563" s="38"/>
      <c r="BH1563" s="38"/>
      <c r="BI1563" s="38"/>
      <c r="BJ1563" s="38"/>
      <c r="BK1563" s="38"/>
      <c r="BL1563" s="38"/>
      <c r="BM1563" s="38"/>
      <c r="BN1563" s="38"/>
    </row>
    <row r="1564" spans="1:66" s="197" customFormat="1" ht="14.25" customHeight="1">
      <c r="A1564" s="13"/>
      <c r="B1564" s="14"/>
      <c r="C1564" s="15"/>
      <c r="D1564" s="16"/>
      <c r="E1564" s="17"/>
      <c r="F1564" s="17">
        <v>1</v>
      </c>
      <c r="G1564" s="18"/>
      <c r="H1564" s="18"/>
      <c r="I1564" s="16"/>
      <c r="J1564" s="16"/>
      <c r="K1564" s="16">
        <v>1</v>
      </c>
      <c r="L1564" s="16"/>
      <c r="M1564" s="16"/>
      <c r="N1564" s="16"/>
      <c r="O1564" s="18"/>
      <c r="P1564" s="18"/>
      <c r="S1564" s="38"/>
      <c r="T1564" s="38"/>
      <c r="U1564" s="38"/>
      <c r="V1564" s="38"/>
      <c r="W1564" s="38"/>
      <c r="X1564" s="38"/>
      <c r="Y1564" s="38"/>
      <c r="Z1564" s="38"/>
      <c r="AA1564" s="38"/>
      <c r="AB1564" s="38"/>
      <c r="AC1564" s="38"/>
      <c r="AD1564" s="38"/>
      <c r="AE1564" s="38"/>
      <c r="AF1564" s="38"/>
      <c r="AG1564" s="38"/>
      <c r="AH1564" s="38"/>
      <c r="AI1564" s="38"/>
      <c r="AJ1564" s="38"/>
      <c r="AK1564" s="38"/>
      <c r="AL1564" s="38"/>
      <c r="AM1564" s="38"/>
      <c r="AN1564" s="38"/>
      <c r="AO1564" s="38"/>
      <c r="AP1564" s="38"/>
      <c r="AQ1564" s="38"/>
      <c r="AR1564" s="38"/>
      <c r="AS1564" s="38"/>
      <c r="AT1564" s="38"/>
      <c r="AU1564" s="38"/>
      <c r="AV1564" s="38"/>
      <c r="AW1564" s="38"/>
      <c r="AX1564" s="38"/>
      <c r="AY1564" s="38"/>
      <c r="AZ1564" s="38"/>
      <c r="BA1564" s="38"/>
      <c r="BB1564" s="38"/>
      <c r="BC1564" s="38"/>
      <c r="BD1564" s="38"/>
      <c r="BE1564" s="38"/>
      <c r="BF1564" s="38"/>
      <c r="BG1564" s="38"/>
      <c r="BH1564" s="38"/>
      <c r="BI1564" s="38"/>
      <c r="BJ1564" s="38"/>
      <c r="BK1564" s="38"/>
      <c r="BL1564" s="38"/>
      <c r="BM1564" s="38"/>
      <c r="BN1564" s="38"/>
    </row>
    <row r="1565" spans="1:66" s="197" customFormat="1" ht="14.25" customHeight="1">
      <c r="A1565" s="25">
        <v>8</v>
      </c>
      <c r="B1565" s="62" t="s">
        <v>1630</v>
      </c>
      <c r="C1565" s="61">
        <v>9</v>
      </c>
      <c r="D1565" s="16">
        <v>1</v>
      </c>
      <c r="E1565" s="17"/>
      <c r="F1565" s="17">
        <v>1</v>
      </c>
      <c r="G1565" s="18">
        <v>1925</v>
      </c>
      <c r="H1565" s="18"/>
      <c r="I1565" s="16"/>
      <c r="J1565" s="16"/>
      <c r="K1565" s="16">
        <v>1</v>
      </c>
      <c r="L1565" s="16"/>
      <c r="M1565" s="16"/>
      <c r="N1565" s="16"/>
      <c r="O1565" s="18"/>
      <c r="P1565" s="18"/>
      <c r="S1565" s="38"/>
      <c r="T1565" s="38"/>
      <c r="U1565" s="38"/>
      <c r="V1565" s="38"/>
      <c r="W1565" s="38"/>
      <c r="X1565" s="38"/>
      <c r="Y1565" s="38"/>
      <c r="Z1565" s="38"/>
      <c r="AA1565" s="38"/>
      <c r="AB1565" s="38"/>
      <c r="AC1565" s="38"/>
      <c r="AD1565" s="38"/>
      <c r="AE1565" s="38"/>
      <c r="AF1565" s="38"/>
      <c r="AG1565" s="38"/>
      <c r="AH1565" s="38"/>
      <c r="AI1565" s="38"/>
      <c r="AJ1565" s="38"/>
      <c r="AK1565" s="38"/>
      <c r="AL1565" s="38"/>
      <c r="AM1565" s="38"/>
      <c r="AN1565" s="38"/>
      <c r="AO1565" s="38"/>
      <c r="AP1565" s="38"/>
      <c r="AQ1565" s="38"/>
      <c r="AR1565" s="38"/>
      <c r="AS1565" s="38"/>
      <c r="AT1565" s="38"/>
      <c r="AU1565" s="38"/>
      <c r="AV1565" s="38"/>
      <c r="AW1565" s="38"/>
      <c r="AX1565" s="38"/>
      <c r="AY1565" s="38"/>
      <c r="AZ1565" s="38"/>
      <c r="BA1565" s="38"/>
      <c r="BB1565" s="38"/>
      <c r="BC1565" s="38"/>
      <c r="BD1565" s="38"/>
      <c r="BE1565" s="38"/>
      <c r="BF1565" s="38"/>
      <c r="BG1565" s="38"/>
      <c r="BH1565" s="38"/>
      <c r="BI1565" s="38"/>
      <c r="BJ1565" s="38"/>
      <c r="BK1565" s="38"/>
      <c r="BL1565" s="38"/>
      <c r="BM1565" s="38"/>
      <c r="BN1565" s="38"/>
    </row>
    <row r="1566" spans="1:16" ht="14.25" customHeight="1">
      <c r="A1566" s="281" t="s">
        <v>147</v>
      </c>
      <c r="B1566" s="281"/>
      <c r="C1566" s="68"/>
      <c r="D1566" s="11">
        <f>SUM(D1554:D1565)</f>
        <v>9</v>
      </c>
      <c r="E1566" s="11"/>
      <c r="F1566" s="11"/>
      <c r="G1566" s="19"/>
      <c r="H1566" s="19"/>
      <c r="I1566" s="11"/>
      <c r="J1566" s="11"/>
      <c r="K1566" s="11"/>
      <c r="L1566" s="11"/>
      <c r="M1566" s="11"/>
      <c r="N1566" s="11"/>
      <c r="O1566" s="19"/>
      <c r="P1566" s="19"/>
    </row>
    <row r="1567" spans="1:6" ht="12.75" customHeight="1">
      <c r="A1567" s="277" t="s">
        <v>122</v>
      </c>
      <c r="B1567" s="277"/>
      <c r="D1567" s="9">
        <f>D1563+D1565</f>
        <v>3</v>
      </c>
      <c r="E1567" s="11"/>
      <c r="F1567" s="11"/>
    </row>
    <row r="1568" spans="1:16" s="188" customFormat="1" ht="54.75" customHeight="1">
      <c r="A1568" s="97"/>
      <c r="B1568" s="212" t="s">
        <v>1631</v>
      </c>
      <c r="C1568" s="97"/>
      <c r="D1568" s="198">
        <f>SUM(E1568:F1568)</f>
        <v>4</v>
      </c>
      <c r="E1568" s="198">
        <f>SUM(E1569:E1572)</f>
        <v>3</v>
      </c>
      <c r="F1568" s="198">
        <f>SUM(F1569:F1572)</f>
        <v>1</v>
      </c>
      <c r="G1568" s="97"/>
      <c r="H1568" s="97"/>
      <c r="I1568" s="139"/>
      <c r="J1568" s="139"/>
      <c r="K1568" s="139"/>
      <c r="L1568" s="139"/>
      <c r="M1568" s="139"/>
      <c r="N1568" s="139"/>
      <c r="O1568" s="97"/>
      <c r="P1568" s="97"/>
    </row>
    <row r="1569" spans="1:16" ht="14.25" customHeight="1">
      <c r="A1569" s="6">
        <v>1</v>
      </c>
      <c r="B1569" s="51" t="s">
        <v>1209</v>
      </c>
      <c r="C1569" s="42">
        <v>12</v>
      </c>
      <c r="D1569" s="9">
        <v>1</v>
      </c>
      <c r="E1569" s="10">
        <v>1</v>
      </c>
      <c r="F1569" s="11"/>
      <c r="G1569" s="12">
        <v>2360</v>
      </c>
      <c r="H1569" s="12" t="s">
        <v>1632</v>
      </c>
      <c r="I1569" s="9">
        <v>1</v>
      </c>
      <c r="P1569" s="12" t="s">
        <v>1003</v>
      </c>
    </row>
    <row r="1570" spans="1:16" ht="14.25" customHeight="1">
      <c r="A1570" s="6">
        <v>2</v>
      </c>
      <c r="B1570" s="51" t="s">
        <v>133</v>
      </c>
      <c r="C1570" s="42">
        <v>10</v>
      </c>
      <c r="D1570" s="9">
        <v>2</v>
      </c>
      <c r="E1570" s="10">
        <v>1</v>
      </c>
      <c r="F1570" s="11"/>
      <c r="G1570" s="12">
        <v>2026</v>
      </c>
      <c r="J1570" s="9">
        <v>1</v>
      </c>
      <c r="P1570" s="12" t="s">
        <v>1003</v>
      </c>
    </row>
    <row r="1571" spans="1:16" ht="14.25" customHeight="1">
      <c r="A1571" s="6"/>
      <c r="B1571" s="51"/>
      <c r="E1571" s="10">
        <v>1</v>
      </c>
      <c r="F1571" s="11"/>
      <c r="J1571" s="9">
        <v>1</v>
      </c>
      <c r="P1571" s="12" t="s">
        <v>1003</v>
      </c>
    </row>
    <row r="1572" spans="1:66" s="197" customFormat="1" ht="14.25" customHeight="1">
      <c r="A1572" s="13">
        <v>3</v>
      </c>
      <c r="B1572" s="62" t="s">
        <v>1047</v>
      </c>
      <c r="C1572" s="61">
        <v>10</v>
      </c>
      <c r="D1572" s="16">
        <v>1</v>
      </c>
      <c r="E1572" s="17"/>
      <c r="F1572" s="17">
        <v>1</v>
      </c>
      <c r="G1572" s="18">
        <v>2026</v>
      </c>
      <c r="H1572" s="18" t="s">
        <v>1633</v>
      </c>
      <c r="I1572" s="16">
        <v>1</v>
      </c>
      <c r="J1572" s="16"/>
      <c r="K1572" s="16"/>
      <c r="L1572" s="16"/>
      <c r="M1572" s="16"/>
      <c r="N1572" s="16"/>
      <c r="O1572" s="18"/>
      <c r="P1572" s="18" t="s">
        <v>1003</v>
      </c>
      <c r="S1572" s="38"/>
      <c r="T1572" s="38"/>
      <c r="U1572" s="38"/>
      <c r="V1572" s="38"/>
      <c r="W1572" s="38"/>
      <c r="X1572" s="38"/>
      <c r="Y1572" s="38"/>
      <c r="Z1572" s="38"/>
      <c r="AA1572" s="38"/>
      <c r="AB1572" s="38"/>
      <c r="AC1572" s="38"/>
      <c r="AD1572" s="38"/>
      <c r="AE1572" s="38"/>
      <c r="AF1572" s="38"/>
      <c r="AG1572" s="38"/>
      <c r="AH1572" s="38"/>
      <c r="AI1572" s="38"/>
      <c r="AJ1572" s="38"/>
      <c r="AK1572" s="38"/>
      <c r="AL1572" s="38"/>
      <c r="AM1572" s="38"/>
      <c r="AN1572" s="38"/>
      <c r="AO1572" s="38"/>
      <c r="AP1572" s="38"/>
      <c r="AQ1572" s="38"/>
      <c r="AR1572" s="38"/>
      <c r="AS1572" s="38"/>
      <c r="AT1572" s="38"/>
      <c r="AU1572" s="38"/>
      <c r="AV1572" s="38"/>
      <c r="AW1572" s="38"/>
      <c r="AX1572" s="38"/>
      <c r="AY1572" s="38"/>
      <c r="AZ1572" s="38"/>
      <c r="BA1572" s="38"/>
      <c r="BB1572" s="38"/>
      <c r="BC1572" s="38"/>
      <c r="BD1572" s="38"/>
      <c r="BE1572" s="38"/>
      <c r="BF1572" s="38"/>
      <c r="BG1572" s="38"/>
      <c r="BH1572" s="38"/>
      <c r="BI1572" s="38"/>
      <c r="BJ1572" s="38"/>
      <c r="BK1572" s="38"/>
      <c r="BL1572" s="38"/>
      <c r="BM1572" s="38"/>
      <c r="BN1572" s="38"/>
    </row>
    <row r="1573" spans="1:16" ht="15" customHeight="1">
      <c r="A1573" s="278" t="s">
        <v>572</v>
      </c>
      <c r="B1573" s="278"/>
      <c r="C1573" s="126"/>
      <c r="D1573" s="106">
        <f>SUM(D1569:D1572)</f>
        <v>4</v>
      </c>
      <c r="E1573" s="106"/>
      <c r="F1573" s="106"/>
      <c r="G1573" s="107"/>
      <c r="H1573" s="107"/>
      <c r="I1573" s="106"/>
      <c r="J1573" s="106"/>
      <c r="K1573" s="106"/>
      <c r="L1573" s="106"/>
      <c r="M1573" s="106"/>
      <c r="N1573" s="106"/>
      <c r="O1573" s="107"/>
      <c r="P1573" s="107"/>
    </row>
    <row r="1574" spans="1:16" ht="14.25" customHeight="1">
      <c r="A1574" s="277" t="s">
        <v>122</v>
      </c>
      <c r="B1574" s="277"/>
      <c r="C1574" s="20"/>
      <c r="D1574" s="9">
        <f>D1572</f>
        <v>1</v>
      </c>
      <c r="E1574" s="11"/>
      <c r="F1574" s="11"/>
      <c r="G1574" s="19"/>
      <c r="H1574" s="19"/>
      <c r="I1574" s="11"/>
      <c r="J1574" s="11"/>
      <c r="K1574" s="11"/>
      <c r="L1574" s="11"/>
      <c r="M1574" s="11"/>
      <c r="N1574" s="11"/>
      <c r="O1574" s="19"/>
      <c r="P1574" s="19"/>
    </row>
    <row r="1575" spans="1:16" s="188" customFormat="1" ht="42" customHeight="1">
      <c r="A1575" s="97"/>
      <c r="B1575" s="212" t="s">
        <v>1634</v>
      </c>
      <c r="C1575" s="97"/>
      <c r="D1575" s="198">
        <f>SUM(E1575:F1575)</f>
        <v>6</v>
      </c>
      <c r="E1575" s="198">
        <f>SUM(E1576:E1582)</f>
        <v>5</v>
      </c>
      <c r="F1575" s="198">
        <f>SUM(F1576:F1582)</f>
        <v>1</v>
      </c>
      <c r="G1575" s="97"/>
      <c r="H1575" s="97"/>
      <c r="I1575" s="139"/>
      <c r="J1575" s="139"/>
      <c r="K1575" s="139"/>
      <c r="L1575" s="139"/>
      <c r="M1575" s="139"/>
      <c r="N1575" s="139"/>
      <c r="O1575" s="97"/>
      <c r="P1575" s="97"/>
    </row>
    <row r="1576" spans="1:16" ht="14.25" customHeight="1">
      <c r="A1576" s="6">
        <v>1</v>
      </c>
      <c r="B1576" s="51" t="s">
        <v>1209</v>
      </c>
      <c r="C1576" s="8">
        <v>12</v>
      </c>
      <c r="D1576" s="9">
        <v>1</v>
      </c>
      <c r="E1576" s="10">
        <v>1</v>
      </c>
      <c r="F1576" s="11"/>
      <c r="G1576" s="12">
        <v>2360</v>
      </c>
      <c r="H1576" s="12" t="s">
        <v>1635</v>
      </c>
      <c r="I1576" s="9">
        <v>1</v>
      </c>
      <c r="P1576" s="12" t="s">
        <v>1095</v>
      </c>
    </row>
    <row r="1577" spans="1:16" ht="14.25" customHeight="1">
      <c r="A1577" s="6">
        <v>2</v>
      </c>
      <c r="B1577" s="51" t="s">
        <v>133</v>
      </c>
      <c r="C1577" s="42">
        <v>10</v>
      </c>
      <c r="D1577" s="9">
        <v>3</v>
      </c>
      <c r="E1577" s="10">
        <v>1</v>
      </c>
      <c r="F1577" s="11"/>
      <c r="G1577" s="12">
        <v>2026</v>
      </c>
      <c r="H1577" s="12" t="s">
        <v>1636</v>
      </c>
      <c r="I1577" s="9">
        <v>1</v>
      </c>
      <c r="P1577" s="12" t="s">
        <v>1095</v>
      </c>
    </row>
    <row r="1578" spans="1:16" ht="14.25" customHeight="1">
      <c r="A1578" s="6"/>
      <c r="B1578" s="51"/>
      <c r="E1578" s="10">
        <v>1</v>
      </c>
      <c r="F1578" s="11"/>
      <c r="H1578" s="12" t="s">
        <v>1637</v>
      </c>
      <c r="I1578" s="9">
        <v>1</v>
      </c>
      <c r="P1578" s="12" t="s">
        <v>1095</v>
      </c>
    </row>
    <row r="1579" spans="1:16" ht="14.25" customHeight="1">
      <c r="A1579" s="6"/>
      <c r="B1579" s="51"/>
      <c r="E1579" s="10">
        <v>1</v>
      </c>
      <c r="F1579" s="11"/>
      <c r="H1579" s="12" t="s">
        <v>1640</v>
      </c>
      <c r="I1579" s="9">
        <v>1</v>
      </c>
      <c r="P1579" s="12" t="s">
        <v>1095</v>
      </c>
    </row>
    <row r="1580" spans="1:66" s="197" customFormat="1" ht="14.25" customHeight="1">
      <c r="A1580" s="13">
        <v>3</v>
      </c>
      <c r="B1580" s="62" t="s">
        <v>1047</v>
      </c>
      <c r="C1580" s="61">
        <v>10</v>
      </c>
      <c r="D1580" s="16">
        <v>1</v>
      </c>
      <c r="E1580" s="17"/>
      <c r="F1580" s="17">
        <v>1</v>
      </c>
      <c r="G1580" s="18">
        <v>2026</v>
      </c>
      <c r="H1580" s="18" t="s">
        <v>1639</v>
      </c>
      <c r="I1580" s="16"/>
      <c r="J1580" s="16"/>
      <c r="K1580" s="16">
        <v>0.5</v>
      </c>
      <c r="L1580" s="16"/>
      <c r="M1580" s="16"/>
      <c r="N1580" s="16" t="s">
        <v>252</v>
      </c>
      <c r="O1580" s="18"/>
      <c r="P1580" s="18" t="s">
        <v>1095</v>
      </c>
      <c r="S1580" s="38"/>
      <c r="T1580" s="38"/>
      <c r="U1580" s="38"/>
      <c r="V1580" s="38"/>
      <c r="W1580" s="38"/>
      <c r="X1580" s="38"/>
      <c r="Y1580" s="38"/>
      <c r="Z1580" s="38"/>
      <c r="AA1580" s="38"/>
      <c r="AB1580" s="38"/>
      <c r="AC1580" s="38"/>
      <c r="AD1580" s="38"/>
      <c r="AE1580" s="38"/>
      <c r="AF1580" s="38"/>
      <c r="AG1580" s="38"/>
      <c r="AH1580" s="38"/>
      <c r="AI1580" s="38"/>
      <c r="AJ1580" s="38"/>
      <c r="AK1580" s="38"/>
      <c r="AL1580" s="38"/>
      <c r="AM1580" s="38"/>
      <c r="AN1580" s="38"/>
      <c r="AO1580" s="38"/>
      <c r="AP1580" s="38"/>
      <c r="AQ1580" s="38"/>
      <c r="AR1580" s="38"/>
      <c r="AS1580" s="38"/>
      <c r="AT1580" s="38"/>
      <c r="AU1580" s="38"/>
      <c r="AV1580" s="38"/>
      <c r="AW1580" s="38"/>
      <c r="AX1580" s="38"/>
      <c r="AY1580" s="38"/>
      <c r="AZ1580" s="38"/>
      <c r="BA1580" s="38"/>
      <c r="BB1580" s="38"/>
      <c r="BC1580" s="38"/>
      <c r="BD1580" s="38"/>
      <c r="BE1580" s="38"/>
      <c r="BF1580" s="38"/>
      <c r="BG1580" s="38"/>
      <c r="BH1580" s="38"/>
      <c r="BI1580" s="38"/>
      <c r="BJ1580" s="38"/>
      <c r="BK1580" s="38"/>
      <c r="BL1580" s="38"/>
      <c r="BM1580" s="38"/>
      <c r="BN1580" s="38"/>
    </row>
    <row r="1581" spans="1:66" s="197" customFormat="1" ht="14.25" customHeight="1">
      <c r="A1581" s="13"/>
      <c r="B1581" s="62"/>
      <c r="C1581" s="61"/>
      <c r="D1581" s="16"/>
      <c r="E1581" s="17"/>
      <c r="F1581" s="17"/>
      <c r="G1581" s="18"/>
      <c r="H1581" s="18" t="s">
        <v>1636</v>
      </c>
      <c r="I1581" s="16">
        <v>0.5</v>
      </c>
      <c r="J1581" s="16"/>
      <c r="K1581" s="16"/>
      <c r="L1581" s="16"/>
      <c r="M1581" s="16" t="s">
        <v>117</v>
      </c>
      <c r="N1581" s="16" t="s">
        <v>255</v>
      </c>
      <c r="O1581" s="18"/>
      <c r="P1581" s="18"/>
      <c r="S1581" s="38"/>
      <c r="T1581" s="38"/>
      <c r="U1581" s="38"/>
      <c r="V1581" s="38"/>
      <c r="W1581" s="38"/>
      <c r="X1581" s="38"/>
      <c r="Y1581" s="38"/>
      <c r="Z1581" s="38"/>
      <c r="AA1581" s="38"/>
      <c r="AB1581" s="38"/>
      <c r="AC1581" s="38"/>
      <c r="AD1581" s="38"/>
      <c r="AE1581" s="38"/>
      <c r="AF1581" s="38"/>
      <c r="AG1581" s="38"/>
      <c r="AH1581" s="38"/>
      <c r="AI1581" s="38"/>
      <c r="AJ1581" s="38"/>
      <c r="AK1581" s="38"/>
      <c r="AL1581" s="38"/>
      <c r="AM1581" s="38"/>
      <c r="AN1581" s="38"/>
      <c r="AO1581" s="38"/>
      <c r="AP1581" s="38"/>
      <c r="AQ1581" s="38"/>
      <c r="AR1581" s="38"/>
      <c r="AS1581" s="38"/>
      <c r="AT1581" s="38"/>
      <c r="AU1581" s="38"/>
      <c r="AV1581" s="38"/>
      <c r="AW1581" s="38"/>
      <c r="AX1581" s="38"/>
      <c r="AY1581" s="38"/>
      <c r="AZ1581" s="38"/>
      <c r="BA1581" s="38"/>
      <c r="BB1581" s="38"/>
      <c r="BC1581" s="38"/>
      <c r="BD1581" s="38"/>
      <c r="BE1581" s="38"/>
      <c r="BF1581" s="38"/>
      <c r="BG1581" s="38"/>
      <c r="BH1581" s="38"/>
      <c r="BI1581" s="38"/>
      <c r="BJ1581" s="38"/>
      <c r="BK1581" s="38"/>
      <c r="BL1581" s="38"/>
      <c r="BM1581" s="38"/>
      <c r="BN1581" s="38"/>
    </row>
    <row r="1582" spans="1:16" ht="14.25" customHeight="1">
      <c r="A1582" s="6">
        <v>4</v>
      </c>
      <c r="B1582" s="51" t="s">
        <v>1365</v>
      </c>
      <c r="C1582" s="42">
        <v>5</v>
      </c>
      <c r="D1582" s="9">
        <v>1</v>
      </c>
      <c r="E1582" s="10">
        <v>1</v>
      </c>
      <c r="F1582" s="11"/>
      <c r="G1582" s="12">
        <v>1514</v>
      </c>
      <c r="J1582" s="9">
        <v>1</v>
      </c>
      <c r="P1582" s="12" t="s">
        <v>1095</v>
      </c>
    </row>
    <row r="1583" spans="1:16" ht="14.25" customHeight="1">
      <c r="A1583" s="273" t="s">
        <v>147</v>
      </c>
      <c r="B1583" s="273"/>
      <c r="C1583" s="20"/>
      <c r="D1583" s="11">
        <f>SUM(D1576:D1582)</f>
        <v>6</v>
      </c>
      <c r="E1583" s="11"/>
      <c r="F1583" s="11"/>
      <c r="G1583" s="19"/>
      <c r="H1583" s="19"/>
      <c r="I1583" s="11"/>
      <c r="J1583" s="11"/>
      <c r="K1583" s="11"/>
      <c r="L1583" s="11"/>
      <c r="M1583" s="11"/>
      <c r="N1583" s="11"/>
      <c r="O1583" s="19"/>
      <c r="P1583" s="19"/>
    </row>
    <row r="1584" spans="1:16" ht="14.25" customHeight="1">
      <c r="A1584" s="277" t="s">
        <v>122</v>
      </c>
      <c r="B1584" s="277"/>
      <c r="C1584" s="20"/>
      <c r="D1584" s="9">
        <f>D1580</f>
        <v>1</v>
      </c>
      <c r="E1584" s="11"/>
      <c r="F1584" s="11"/>
      <c r="G1584" s="19"/>
      <c r="H1584" s="19"/>
      <c r="I1584" s="11"/>
      <c r="J1584" s="11"/>
      <c r="K1584" s="11"/>
      <c r="L1584" s="11"/>
      <c r="M1584" s="11"/>
      <c r="N1584" s="11"/>
      <c r="O1584" s="19"/>
      <c r="P1584" s="19"/>
    </row>
    <row r="1585" spans="1:16" s="188" customFormat="1" ht="36.75" customHeight="1">
      <c r="A1585" s="49"/>
      <c r="B1585" s="219" t="s">
        <v>1641</v>
      </c>
      <c r="C1585" s="49"/>
      <c r="D1585" s="194">
        <f>SUM(E1585:F1585)</f>
        <v>4</v>
      </c>
      <c r="E1585" s="194">
        <f>SUM(E1586:E1589)</f>
        <v>0</v>
      </c>
      <c r="F1585" s="194">
        <f>SUM(F1586:F1589)</f>
        <v>4</v>
      </c>
      <c r="G1585" s="49"/>
      <c r="H1585" s="49"/>
      <c r="I1585" s="195"/>
      <c r="J1585" s="195"/>
      <c r="K1585" s="195"/>
      <c r="L1585" s="195"/>
      <c r="M1585" s="195"/>
      <c r="N1585" s="195"/>
      <c r="O1585" s="49"/>
      <c r="P1585" s="49"/>
    </row>
    <row r="1586" spans="1:66" s="197" customFormat="1" ht="14.25" customHeight="1">
      <c r="A1586" s="13">
        <v>1</v>
      </c>
      <c r="B1586" s="62" t="s">
        <v>1642</v>
      </c>
      <c r="C1586" s="61">
        <v>10</v>
      </c>
      <c r="D1586" s="16">
        <v>1</v>
      </c>
      <c r="E1586" s="17"/>
      <c r="F1586" s="17">
        <v>1</v>
      </c>
      <c r="G1586" s="18">
        <v>2026</v>
      </c>
      <c r="H1586" s="18" t="s">
        <v>1643</v>
      </c>
      <c r="I1586" s="16">
        <v>1</v>
      </c>
      <c r="J1586" s="16"/>
      <c r="K1586" s="16"/>
      <c r="L1586" s="16"/>
      <c r="M1586" s="16"/>
      <c r="N1586" s="16"/>
      <c r="O1586" s="18"/>
      <c r="P1586" s="18" t="s">
        <v>1644</v>
      </c>
      <c r="S1586" s="38"/>
      <c r="T1586" s="38"/>
      <c r="U1586" s="38"/>
      <c r="V1586" s="38"/>
      <c r="W1586" s="38"/>
      <c r="X1586" s="38"/>
      <c r="Y1586" s="38"/>
      <c r="Z1586" s="38"/>
      <c r="AA1586" s="38"/>
      <c r="AB1586" s="38"/>
      <c r="AC1586" s="38"/>
      <c r="AD1586" s="38"/>
      <c r="AE1586" s="38"/>
      <c r="AF1586" s="38"/>
      <c r="AG1586" s="38"/>
      <c r="AH1586" s="38"/>
      <c r="AI1586" s="38"/>
      <c r="AJ1586" s="38"/>
      <c r="AK1586" s="38"/>
      <c r="AL1586" s="38"/>
      <c r="AM1586" s="38"/>
      <c r="AN1586" s="38"/>
      <c r="AO1586" s="38"/>
      <c r="AP1586" s="38"/>
      <c r="AQ1586" s="38"/>
      <c r="AR1586" s="38"/>
      <c r="AS1586" s="38"/>
      <c r="AT1586" s="38"/>
      <c r="AU1586" s="38"/>
      <c r="AV1586" s="38"/>
      <c r="AW1586" s="38"/>
      <c r="AX1586" s="38"/>
      <c r="AY1586" s="38"/>
      <c r="AZ1586" s="38"/>
      <c r="BA1586" s="38"/>
      <c r="BB1586" s="38"/>
      <c r="BC1586" s="38"/>
      <c r="BD1586" s="38"/>
      <c r="BE1586" s="38"/>
      <c r="BF1586" s="38"/>
      <c r="BG1586" s="38"/>
      <c r="BH1586" s="38"/>
      <c r="BI1586" s="38"/>
      <c r="BJ1586" s="38"/>
      <c r="BK1586" s="38"/>
      <c r="BL1586" s="38"/>
      <c r="BM1586" s="38"/>
      <c r="BN1586" s="38"/>
    </row>
    <row r="1587" spans="1:66" s="197" customFormat="1" ht="14.25" customHeight="1">
      <c r="A1587" s="13">
        <v>2</v>
      </c>
      <c r="B1587" s="124" t="s">
        <v>1645</v>
      </c>
      <c r="C1587" s="15">
        <v>7</v>
      </c>
      <c r="D1587" s="16">
        <v>1</v>
      </c>
      <c r="E1587" s="17"/>
      <c r="F1587" s="17">
        <v>1</v>
      </c>
      <c r="G1587" s="18">
        <v>1714</v>
      </c>
      <c r="H1587" s="18" t="s">
        <v>835</v>
      </c>
      <c r="I1587" s="16">
        <v>1</v>
      </c>
      <c r="J1587" s="16"/>
      <c r="K1587" s="16"/>
      <c r="L1587" s="16"/>
      <c r="M1587" s="16"/>
      <c r="N1587" s="16"/>
      <c r="O1587" s="18"/>
      <c r="P1587" s="18" t="s">
        <v>1644</v>
      </c>
      <c r="S1587" s="38"/>
      <c r="T1587" s="38"/>
      <c r="U1587" s="38"/>
      <c r="V1587" s="38"/>
      <c r="W1587" s="38"/>
      <c r="X1587" s="38"/>
      <c r="Y1587" s="38"/>
      <c r="Z1587" s="38"/>
      <c r="AA1587" s="38"/>
      <c r="AB1587" s="38"/>
      <c r="AC1587" s="38"/>
      <c r="AD1587" s="38"/>
      <c r="AE1587" s="38"/>
      <c r="AF1587" s="38"/>
      <c r="AG1587" s="38"/>
      <c r="AH1587" s="38"/>
      <c r="AI1587" s="38"/>
      <c r="AJ1587" s="38"/>
      <c r="AK1587" s="38"/>
      <c r="AL1587" s="38"/>
      <c r="AM1587" s="38"/>
      <c r="AN1587" s="38"/>
      <c r="AO1587" s="38"/>
      <c r="AP1587" s="38"/>
      <c r="AQ1587" s="38"/>
      <c r="AR1587" s="38"/>
      <c r="AS1587" s="38"/>
      <c r="AT1587" s="38"/>
      <c r="AU1587" s="38"/>
      <c r="AV1587" s="38"/>
      <c r="AW1587" s="38"/>
      <c r="AX1587" s="38"/>
      <c r="AY1587" s="38"/>
      <c r="AZ1587" s="38"/>
      <c r="BA1587" s="38"/>
      <c r="BB1587" s="38"/>
      <c r="BC1587" s="38"/>
      <c r="BD1587" s="38"/>
      <c r="BE1587" s="38"/>
      <c r="BF1587" s="38"/>
      <c r="BG1587" s="38"/>
      <c r="BH1587" s="38"/>
      <c r="BI1587" s="38"/>
      <c r="BJ1587" s="38"/>
      <c r="BK1587" s="38"/>
      <c r="BL1587" s="38"/>
      <c r="BM1587" s="38"/>
      <c r="BN1587" s="38"/>
    </row>
    <row r="1588" spans="1:66" s="197" customFormat="1" ht="14.25" customHeight="1">
      <c r="A1588" s="13">
        <v>3</v>
      </c>
      <c r="B1588" s="124" t="s">
        <v>1646</v>
      </c>
      <c r="C1588" s="61">
        <v>6</v>
      </c>
      <c r="D1588" s="16">
        <v>2</v>
      </c>
      <c r="E1588" s="17"/>
      <c r="F1588" s="17">
        <v>1</v>
      </c>
      <c r="G1588" s="18">
        <v>1614</v>
      </c>
      <c r="H1588" s="18" t="s">
        <v>1647</v>
      </c>
      <c r="I1588" s="16">
        <v>1</v>
      </c>
      <c r="J1588" s="16"/>
      <c r="K1588" s="16"/>
      <c r="L1588" s="16"/>
      <c r="M1588" s="16"/>
      <c r="N1588" s="16"/>
      <c r="O1588" s="18"/>
      <c r="P1588" s="18" t="s">
        <v>1644</v>
      </c>
      <c r="S1588" s="38"/>
      <c r="T1588" s="38"/>
      <c r="U1588" s="38"/>
      <c r="V1588" s="38"/>
      <c r="W1588" s="38"/>
      <c r="X1588" s="38"/>
      <c r="Y1588" s="38"/>
      <c r="Z1588" s="38"/>
      <c r="AA1588" s="38"/>
      <c r="AB1588" s="38"/>
      <c r="AC1588" s="38"/>
      <c r="AD1588" s="38"/>
      <c r="AE1588" s="38"/>
      <c r="AF1588" s="38"/>
      <c r="AG1588" s="38"/>
      <c r="AH1588" s="38"/>
      <c r="AI1588" s="38"/>
      <c r="AJ1588" s="38"/>
      <c r="AK1588" s="38"/>
      <c r="AL1588" s="38"/>
      <c r="AM1588" s="38"/>
      <c r="AN1588" s="38"/>
      <c r="AO1588" s="38"/>
      <c r="AP1588" s="38"/>
      <c r="AQ1588" s="38"/>
      <c r="AR1588" s="38"/>
      <c r="AS1588" s="38"/>
      <c r="AT1588" s="38"/>
      <c r="AU1588" s="38"/>
      <c r="AV1588" s="38"/>
      <c r="AW1588" s="38"/>
      <c r="AX1588" s="38"/>
      <c r="AY1588" s="38"/>
      <c r="AZ1588" s="38"/>
      <c r="BA1588" s="38"/>
      <c r="BB1588" s="38"/>
      <c r="BC1588" s="38"/>
      <c r="BD1588" s="38"/>
      <c r="BE1588" s="38"/>
      <c r="BF1588" s="38"/>
      <c r="BG1588" s="38"/>
      <c r="BH1588" s="38"/>
      <c r="BI1588" s="38"/>
      <c r="BJ1588" s="38"/>
      <c r="BK1588" s="38"/>
      <c r="BL1588" s="38"/>
      <c r="BM1588" s="38"/>
      <c r="BN1588" s="38"/>
    </row>
    <row r="1589" spans="1:66" s="197" customFormat="1" ht="14.25" customHeight="1">
      <c r="A1589" s="13"/>
      <c r="B1589" s="124"/>
      <c r="C1589" s="61"/>
      <c r="D1589" s="16"/>
      <c r="E1589" s="17"/>
      <c r="F1589" s="17">
        <v>1</v>
      </c>
      <c r="G1589" s="18"/>
      <c r="H1589" s="18" t="s">
        <v>1648</v>
      </c>
      <c r="I1589" s="16">
        <v>1</v>
      </c>
      <c r="J1589" s="16"/>
      <c r="K1589" s="16"/>
      <c r="L1589" s="16"/>
      <c r="M1589" s="16"/>
      <c r="N1589" s="16"/>
      <c r="O1589" s="18"/>
      <c r="P1589" s="18" t="s">
        <v>1644</v>
      </c>
      <c r="S1589" s="38"/>
      <c r="T1589" s="38"/>
      <c r="U1589" s="38"/>
      <c r="V1589" s="38"/>
      <c r="W1589" s="38"/>
      <c r="X1589" s="38"/>
      <c r="Y1589" s="38"/>
      <c r="Z1589" s="38"/>
      <c r="AA1589" s="38"/>
      <c r="AB1589" s="38"/>
      <c r="AC1589" s="38"/>
      <c r="AD1589" s="38"/>
      <c r="AE1589" s="38"/>
      <c r="AF1589" s="38"/>
      <c r="AG1589" s="38"/>
      <c r="AH1589" s="38"/>
      <c r="AI1589" s="38"/>
      <c r="AJ1589" s="38"/>
      <c r="AK1589" s="38"/>
      <c r="AL1589" s="38"/>
      <c r="AM1589" s="38"/>
      <c r="AN1589" s="38"/>
      <c r="AO1589" s="38"/>
      <c r="AP1589" s="38"/>
      <c r="AQ1589" s="38"/>
      <c r="AR1589" s="38"/>
      <c r="AS1589" s="38"/>
      <c r="AT1589" s="38"/>
      <c r="AU1589" s="38"/>
      <c r="AV1589" s="38"/>
      <c r="AW1589" s="38"/>
      <c r="AX1589" s="38"/>
      <c r="AY1589" s="38"/>
      <c r="AZ1589" s="38"/>
      <c r="BA1589" s="38"/>
      <c r="BB1589" s="38"/>
      <c r="BC1589" s="38"/>
      <c r="BD1589" s="38"/>
      <c r="BE1589" s="38"/>
      <c r="BF1589" s="38"/>
      <c r="BG1589" s="38"/>
      <c r="BH1589" s="38"/>
      <c r="BI1589" s="38"/>
      <c r="BJ1589" s="38"/>
      <c r="BK1589" s="38"/>
      <c r="BL1589" s="38"/>
      <c r="BM1589" s="38"/>
      <c r="BN1589" s="38"/>
    </row>
    <row r="1590" spans="1:16" ht="15" customHeight="1">
      <c r="A1590" s="278" t="s">
        <v>572</v>
      </c>
      <c r="B1590" s="278"/>
      <c r="C1590" s="126"/>
      <c r="D1590" s="106">
        <f>SUM(D1586:D1588)</f>
        <v>4</v>
      </c>
      <c r="E1590" s="106"/>
      <c r="F1590" s="106"/>
      <c r="G1590" s="107"/>
      <c r="H1590" s="107"/>
      <c r="I1590" s="106"/>
      <c r="J1590" s="106"/>
      <c r="K1590" s="106"/>
      <c r="L1590" s="106"/>
      <c r="M1590" s="106"/>
      <c r="N1590" s="106"/>
      <c r="O1590" s="107"/>
      <c r="P1590" s="107"/>
    </row>
    <row r="1591" spans="1:16" ht="14.25" customHeight="1">
      <c r="A1591" s="277" t="s">
        <v>122</v>
      </c>
      <c r="B1591" s="277"/>
      <c r="C1591" s="20"/>
      <c r="D1591" s="9">
        <f>D1586+D1587+D1588</f>
        <v>4</v>
      </c>
      <c r="E1591" s="11"/>
      <c r="F1591" s="11"/>
      <c r="G1591" s="19"/>
      <c r="H1591" s="19"/>
      <c r="I1591" s="11"/>
      <c r="J1591" s="11"/>
      <c r="K1591" s="11"/>
      <c r="L1591" s="11"/>
      <c r="M1591" s="11"/>
      <c r="N1591" s="11"/>
      <c r="O1591" s="19"/>
      <c r="P1591" s="19"/>
    </row>
    <row r="1592" spans="1:16" s="188" customFormat="1" ht="46.5" customHeight="1">
      <c r="A1592" s="49"/>
      <c r="B1592" s="219" t="s">
        <v>1649</v>
      </c>
      <c r="C1592" s="49"/>
      <c r="D1592" s="194">
        <f>SUM(E1592:F1592)</f>
        <v>26</v>
      </c>
      <c r="E1592" s="194">
        <f>SUM(E1593:E1625)</f>
        <v>21</v>
      </c>
      <c r="F1592" s="194">
        <f>SUM(F1593:F1622)</f>
        <v>5</v>
      </c>
      <c r="G1592" s="49"/>
      <c r="H1592" s="49"/>
      <c r="I1592" s="195"/>
      <c r="J1592" s="195"/>
      <c r="K1592" s="195"/>
      <c r="L1592" s="195"/>
      <c r="M1592" s="195"/>
      <c r="N1592" s="195"/>
      <c r="O1592" s="49"/>
      <c r="P1592" s="49"/>
    </row>
    <row r="1593" spans="1:16" ht="14.25" customHeight="1">
      <c r="A1593" s="21">
        <v>1</v>
      </c>
      <c r="B1593" s="7" t="s">
        <v>1043</v>
      </c>
      <c r="C1593" s="8">
        <v>12</v>
      </c>
      <c r="D1593" s="9">
        <v>1</v>
      </c>
      <c r="E1593" s="10">
        <v>1</v>
      </c>
      <c r="F1593" s="11"/>
      <c r="G1593" s="12">
        <v>2360</v>
      </c>
      <c r="H1593" s="12" t="s">
        <v>1650</v>
      </c>
      <c r="I1593" s="9">
        <v>1</v>
      </c>
      <c r="P1593" s="12" t="s">
        <v>1309</v>
      </c>
    </row>
    <row r="1594" spans="1:16" ht="14.25" customHeight="1">
      <c r="A1594" s="21">
        <v>2</v>
      </c>
      <c r="B1594" s="7" t="s">
        <v>1651</v>
      </c>
      <c r="C1594" s="8"/>
      <c r="D1594" s="9">
        <v>1</v>
      </c>
      <c r="E1594" s="10">
        <v>1</v>
      </c>
      <c r="F1594" s="11"/>
      <c r="G1594" s="12">
        <v>2124</v>
      </c>
      <c r="J1594" s="9">
        <v>1</v>
      </c>
      <c r="P1594" s="12" t="s">
        <v>1309</v>
      </c>
    </row>
    <row r="1595" spans="1:16" ht="14.25" customHeight="1">
      <c r="A1595" s="138"/>
      <c r="B1595" s="125" t="s">
        <v>1652</v>
      </c>
      <c r="C1595" s="20"/>
      <c r="D1595" s="139"/>
      <c r="E1595" s="139"/>
      <c r="F1595" s="139"/>
      <c r="G1595" s="97"/>
      <c r="H1595" s="97"/>
      <c r="I1595" s="139"/>
      <c r="J1595" s="139"/>
      <c r="K1595" s="139"/>
      <c r="L1595" s="139"/>
      <c r="M1595" s="139"/>
      <c r="N1595" s="139"/>
      <c r="O1595" s="97"/>
      <c r="P1595" s="97"/>
    </row>
    <row r="1596" spans="1:16" ht="14.25" customHeight="1">
      <c r="A1596" s="21">
        <v>3</v>
      </c>
      <c r="B1596" s="7" t="s">
        <v>1209</v>
      </c>
      <c r="C1596" s="8">
        <v>10</v>
      </c>
      <c r="D1596" s="9">
        <v>1</v>
      </c>
      <c r="E1596" s="10">
        <v>1</v>
      </c>
      <c r="F1596" s="11"/>
      <c r="G1596" s="12">
        <v>2026</v>
      </c>
      <c r="H1596" s="12" t="s">
        <v>1653</v>
      </c>
      <c r="I1596" s="9">
        <v>1</v>
      </c>
      <c r="P1596" s="12" t="s">
        <v>1309</v>
      </c>
    </row>
    <row r="1597" spans="1:16" ht="14.25" customHeight="1">
      <c r="A1597" s="21">
        <v>4</v>
      </c>
      <c r="B1597" s="7" t="s">
        <v>133</v>
      </c>
      <c r="C1597" s="8">
        <v>10</v>
      </c>
      <c r="D1597" s="9">
        <v>2</v>
      </c>
      <c r="E1597" s="10">
        <v>1</v>
      </c>
      <c r="F1597" s="11"/>
      <c r="G1597" s="12">
        <v>2026</v>
      </c>
      <c r="H1597" s="12" t="s">
        <v>1654</v>
      </c>
      <c r="I1597" s="9">
        <v>1</v>
      </c>
      <c r="P1597" s="12" t="s">
        <v>1309</v>
      </c>
    </row>
    <row r="1598" spans="1:16" ht="14.25" customHeight="1">
      <c r="A1598" s="21"/>
      <c r="B1598" s="7"/>
      <c r="C1598" s="8"/>
      <c r="E1598" s="10">
        <v>1</v>
      </c>
      <c r="F1598" s="11"/>
      <c r="H1598" s="12" t="s">
        <v>1655</v>
      </c>
      <c r="I1598" s="9">
        <v>1</v>
      </c>
      <c r="P1598" s="12" t="s">
        <v>1309</v>
      </c>
    </row>
    <row r="1599" spans="1:66" s="197" customFormat="1" ht="14.25" customHeight="1">
      <c r="A1599" s="25">
        <v>5</v>
      </c>
      <c r="B1599" s="14" t="s">
        <v>1630</v>
      </c>
      <c r="C1599" s="15">
        <v>9</v>
      </c>
      <c r="D1599" s="16">
        <v>1</v>
      </c>
      <c r="E1599" s="17"/>
      <c r="F1599" s="17">
        <v>1</v>
      </c>
      <c r="G1599" s="18">
        <v>1925</v>
      </c>
      <c r="H1599" s="18" t="s">
        <v>1656</v>
      </c>
      <c r="I1599" s="16">
        <v>0.5</v>
      </c>
      <c r="J1599" s="16"/>
      <c r="K1599" s="16"/>
      <c r="L1599" s="16"/>
      <c r="M1599" s="16"/>
      <c r="N1599" s="16"/>
      <c r="O1599" s="18"/>
      <c r="P1599" s="18" t="s">
        <v>1309</v>
      </c>
      <c r="S1599" s="38"/>
      <c r="T1599" s="38"/>
      <c r="U1599" s="38"/>
      <c r="V1599" s="38"/>
      <c r="W1599" s="38"/>
      <c r="X1599" s="38"/>
      <c r="Y1599" s="38"/>
      <c r="Z1599" s="38"/>
      <c r="AA1599" s="38"/>
      <c r="AB1599" s="38"/>
      <c r="AC1599" s="38"/>
      <c r="AD1599" s="38"/>
      <c r="AE1599" s="38"/>
      <c r="AF1599" s="38"/>
      <c r="AG1599" s="38"/>
      <c r="AH1599" s="38"/>
      <c r="AI1599" s="38"/>
      <c r="AJ1599" s="38"/>
      <c r="AK1599" s="38"/>
      <c r="AL1599" s="38"/>
      <c r="AM1599" s="38"/>
      <c r="AN1599" s="38"/>
      <c r="AO1599" s="38"/>
      <c r="AP1599" s="38"/>
      <c r="AQ1599" s="38"/>
      <c r="AR1599" s="38"/>
      <c r="AS1599" s="38"/>
      <c r="AT1599" s="38"/>
      <c r="AU1599" s="38"/>
      <c r="AV1599" s="38"/>
      <c r="AW1599" s="38"/>
      <c r="AX1599" s="38"/>
      <c r="AY1599" s="38"/>
      <c r="AZ1599" s="38"/>
      <c r="BA1599" s="38"/>
      <c r="BB1599" s="38"/>
      <c r="BC1599" s="38"/>
      <c r="BD1599" s="38"/>
      <c r="BE1599" s="38"/>
      <c r="BF1599" s="38"/>
      <c r="BG1599" s="38"/>
      <c r="BH1599" s="38"/>
      <c r="BI1599" s="38"/>
      <c r="BJ1599" s="38"/>
      <c r="BK1599" s="38"/>
      <c r="BL1599" s="38"/>
      <c r="BM1599" s="38"/>
      <c r="BN1599" s="38"/>
    </row>
    <row r="1600" spans="1:66" s="197" customFormat="1" ht="14.25" customHeight="1">
      <c r="A1600" s="25"/>
      <c r="B1600" s="14"/>
      <c r="C1600" s="15"/>
      <c r="D1600" s="16"/>
      <c r="E1600" s="17"/>
      <c r="F1600" s="17"/>
      <c r="G1600" s="18"/>
      <c r="H1600" s="18" t="s">
        <v>1654</v>
      </c>
      <c r="I1600" s="16">
        <v>0.5</v>
      </c>
      <c r="J1600" s="16"/>
      <c r="K1600" s="16"/>
      <c r="L1600" s="16"/>
      <c r="M1600" s="18" t="s">
        <v>117</v>
      </c>
      <c r="N1600" s="16"/>
      <c r="O1600" s="18"/>
      <c r="P1600" s="18" t="s">
        <v>1309</v>
      </c>
      <c r="S1600" s="38"/>
      <c r="T1600" s="38"/>
      <c r="U1600" s="38"/>
      <c r="V1600" s="38"/>
      <c r="W1600" s="38"/>
      <c r="X1600" s="38"/>
      <c r="Y1600" s="38"/>
      <c r="Z1600" s="38"/>
      <c r="AA1600" s="38"/>
      <c r="AB1600" s="38"/>
      <c r="AC1600" s="38"/>
      <c r="AD1600" s="38"/>
      <c r="AE1600" s="38"/>
      <c r="AF1600" s="38"/>
      <c r="AG1600" s="38"/>
      <c r="AH1600" s="38"/>
      <c r="AI1600" s="38"/>
      <c r="AJ1600" s="38"/>
      <c r="AK1600" s="38"/>
      <c r="AL1600" s="38"/>
      <c r="AM1600" s="38"/>
      <c r="AN1600" s="38"/>
      <c r="AO1600" s="38"/>
      <c r="AP1600" s="38"/>
      <c r="AQ1600" s="38"/>
      <c r="AR1600" s="38"/>
      <c r="AS1600" s="38"/>
      <c r="AT1600" s="38"/>
      <c r="AU1600" s="38"/>
      <c r="AV1600" s="38"/>
      <c r="AW1600" s="38"/>
      <c r="AX1600" s="38"/>
      <c r="AY1600" s="38"/>
      <c r="AZ1600" s="38"/>
      <c r="BA1600" s="38"/>
      <c r="BB1600" s="38"/>
      <c r="BC1600" s="38"/>
      <c r="BD1600" s="38"/>
      <c r="BE1600" s="38"/>
      <c r="BF1600" s="38"/>
      <c r="BG1600" s="38"/>
      <c r="BH1600" s="38"/>
      <c r="BI1600" s="38"/>
      <c r="BJ1600" s="38"/>
      <c r="BK1600" s="38"/>
      <c r="BL1600" s="38"/>
      <c r="BM1600" s="38"/>
      <c r="BN1600" s="38"/>
    </row>
    <row r="1601" spans="1:66" s="197" customFormat="1" ht="14.25" customHeight="1">
      <c r="A1601" s="25">
        <v>6</v>
      </c>
      <c r="B1601" s="14" t="s">
        <v>1657</v>
      </c>
      <c r="C1601" s="15">
        <v>8</v>
      </c>
      <c r="D1601" s="16">
        <v>3</v>
      </c>
      <c r="E1601" s="17"/>
      <c r="F1601" s="17">
        <v>0.5</v>
      </c>
      <c r="G1601" s="18">
        <v>1825</v>
      </c>
      <c r="H1601" s="18" t="s">
        <v>1658</v>
      </c>
      <c r="I1601" s="16">
        <v>0.5</v>
      </c>
      <c r="J1601" s="16"/>
      <c r="K1601" s="16"/>
      <c r="L1601" s="16"/>
      <c r="M1601" s="18" t="s">
        <v>117</v>
      </c>
      <c r="N1601" s="16"/>
      <c r="O1601" s="18"/>
      <c r="P1601" s="18" t="s">
        <v>1309</v>
      </c>
      <c r="S1601" s="38"/>
      <c r="T1601" s="38"/>
      <c r="U1601" s="38"/>
      <c r="V1601" s="38"/>
      <c r="W1601" s="38"/>
      <c r="X1601" s="38"/>
      <c r="Y1601" s="38"/>
      <c r="Z1601" s="38"/>
      <c r="AA1601" s="38"/>
      <c r="AB1601" s="38"/>
      <c r="AC1601" s="38"/>
      <c r="AD1601" s="38"/>
      <c r="AE1601" s="38"/>
      <c r="AF1601" s="38"/>
      <c r="AG1601" s="38"/>
      <c r="AH1601" s="38"/>
      <c r="AI1601" s="38"/>
      <c r="AJ1601" s="38"/>
      <c r="AK1601" s="38"/>
      <c r="AL1601" s="38"/>
      <c r="AM1601" s="38"/>
      <c r="AN1601" s="38"/>
      <c r="AO1601" s="38"/>
      <c r="AP1601" s="38"/>
      <c r="AQ1601" s="38"/>
      <c r="AR1601" s="38"/>
      <c r="AS1601" s="38"/>
      <c r="AT1601" s="38"/>
      <c r="AU1601" s="38"/>
      <c r="AV1601" s="38"/>
      <c r="AW1601" s="38"/>
      <c r="AX1601" s="38"/>
      <c r="AY1601" s="38"/>
      <c r="AZ1601" s="38"/>
      <c r="BA1601" s="38"/>
      <c r="BB1601" s="38"/>
      <c r="BC1601" s="38"/>
      <c r="BD1601" s="38"/>
      <c r="BE1601" s="38"/>
      <c r="BF1601" s="38"/>
      <c r="BG1601" s="38"/>
      <c r="BH1601" s="38"/>
      <c r="BI1601" s="38"/>
      <c r="BJ1601" s="38"/>
      <c r="BK1601" s="38"/>
      <c r="BL1601" s="38"/>
      <c r="BM1601" s="38"/>
      <c r="BN1601" s="38"/>
    </row>
    <row r="1602" spans="1:66" s="197" customFormat="1" ht="14.25" customHeight="1">
      <c r="A1602" s="25"/>
      <c r="B1602" s="14"/>
      <c r="C1602" s="15"/>
      <c r="D1602" s="16"/>
      <c r="E1602" s="17"/>
      <c r="F1602" s="17">
        <v>0.5</v>
      </c>
      <c r="G1602" s="18"/>
      <c r="H1602" s="18" t="s">
        <v>1659</v>
      </c>
      <c r="I1602" s="16">
        <v>0.5</v>
      </c>
      <c r="J1602" s="16"/>
      <c r="K1602" s="16"/>
      <c r="L1602" s="16"/>
      <c r="M1602" s="16" t="s">
        <v>167</v>
      </c>
      <c r="N1602" s="16"/>
      <c r="O1602" s="18"/>
      <c r="P1602" s="18" t="s">
        <v>1309</v>
      </c>
      <c r="S1602" s="38"/>
      <c r="T1602" s="38"/>
      <c r="U1602" s="38"/>
      <c r="V1602" s="38"/>
      <c r="W1602" s="38"/>
      <c r="X1602" s="38"/>
      <c r="Y1602" s="38"/>
      <c r="Z1602" s="38"/>
      <c r="AA1602" s="38"/>
      <c r="AB1602" s="38"/>
      <c r="AC1602" s="38"/>
      <c r="AD1602" s="38"/>
      <c r="AE1602" s="38"/>
      <c r="AF1602" s="38"/>
      <c r="AG1602" s="38"/>
      <c r="AH1602" s="38"/>
      <c r="AI1602" s="38"/>
      <c r="AJ1602" s="38"/>
      <c r="AK1602" s="38"/>
      <c r="AL1602" s="38"/>
      <c r="AM1602" s="38"/>
      <c r="AN1602" s="38"/>
      <c r="AO1602" s="38"/>
      <c r="AP1602" s="38"/>
      <c r="AQ1602" s="38"/>
      <c r="AR1602" s="38"/>
      <c r="AS1602" s="38"/>
      <c r="AT1602" s="38"/>
      <c r="AU1602" s="38"/>
      <c r="AV1602" s="38"/>
      <c r="AW1602" s="38"/>
      <c r="AX1602" s="38"/>
      <c r="AY1602" s="38"/>
      <c r="AZ1602" s="38"/>
      <c r="BA1602" s="38"/>
      <c r="BB1602" s="38"/>
      <c r="BC1602" s="38"/>
      <c r="BD1602" s="38"/>
      <c r="BE1602" s="38"/>
      <c r="BF1602" s="38"/>
      <c r="BG1602" s="38"/>
      <c r="BH1602" s="38"/>
      <c r="BI1602" s="38"/>
      <c r="BJ1602" s="38"/>
      <c r="BK1602" s="38"/>
      <c r="BL1602" s="38"/>
      <c r="BM1602" s="38"/>
      <c r="BN1602" s="38"/>
    </row>
    <row r="1603" spans="1:66" s="197" customFormat="1" ht="14.25" customHeight="1">
      <c r="A1603" s="25"/>
      <c r="B1603" s="14"/>
      <c r="C1603" s="15"/>
      <c r="D1603" s="16"/>
      <c r="E1603" s="17"/>
      <c r="F1603" s="17">
        <v>1</v>
      </c>
      <c r="G1603" s="18"/>
      <c r="H1603" s="18" t="s">
        <v>1660</v>
      </c>
      <c r="I1603" s="16">
        <v>1</v>
      </c>
      <c r="J1603" s="16"/>
      <c r="K1603" s="16"/>
      <c r="L1603" s="16"/>
      <c r="M1603" s="16" t="s">
        <v>381</v>
      </c>
      <c r="N1603" s="16"/>
      <c r="O1603" s="18"/>
      <c r="P1603" s="18" t="s">
        <v>1309</v>
      </c>
      <c r="S1603" s="38"/>
      <c r="T1603" s="38"/>
      <c r="U1603" s="38"/>
      <c r="V1603" s="38"/>
      <c r="W1603" s="38"/>
      <c r="X1603" s="38"/>
      <c r="Y1603" s="38"/>
      <c r="Z1603" s="38"/>
      <c r="AA1603" s="38"/>
      <c r="AB1603" s="38"/>
      <c r="AC1603" s="38"/>
      <c r="AD1603" s="38"/>
      <c r="AE1603" s="38"/>
      <c r="AF1603" s="38"/>
      <c r="AG1603" s="38"/>
      <c r="AH1603" s="38"/>
      <c r="AI1603" s="38"/>
      <c r="AJ1603" s="38"/>
      <c r="AK1603" s="38"/>
      <c r="AL1603" s="38"/>
      <c r="AM1603" s="38"/>
      <c r="AN1603" s="38"/>
      <c r="AO1603" s="38"/>
      <c r="AP1603" s="38"/>
      <c r="AQ1603" s="38"/>
      <c r="AR1603" s="38"/>
      <c r="AS1603" s="38"/>
      <c r="AT1603" s="38"/>
      <c r="AU1603" s="38"/>
      <c r="AV1603" s="38"/>
      <c r="AW1603" s="38"/>
      <c r="AX1603" s="38"/>
      <c r="AY1603" s="38"/>
      <c r="AZ1603" s="38"/>
      <c r="BA1603" s="38"/>
      <c r="BB1603" s="38"/>
      <c r="BC1603" s="38"/>
      <c r="BD1603" s="38"/>
      <c r="BE1603" s="38"/>
      <c r="BF1603" s="38"/>
      <c r="BG1603" s="38"/>
      <c r="BH1603" s="38"/>
      <c r="BI1603" s="38"/>
      <c r="BJ1603" s="38"/>
      <c r="BK1603" s="38"/>
      <c r="BL1603" s="38"/>
      <c r="BM1603" s="38"/>
      <c r="BN1603" s="38"/>
    </row>
    <row r="1604" spans="1:66" s="197" customFormat="1" ht="14.25" customHeight="1">
      <c r="A1604" s="25"/>
      <c r="B1604" s="14"/>
      <c r="C1604" s="15"/>
      <c r="D1604" s="16"/>
      <c r="E1604" s="17"/>
      <c r="F1604" s="17">
        <v>1</v>
      </c>
      <c r="G1604" s="18"/>
      <c r="H1604" s="18" t="s">
        <v>1388</v>
      </c>
      <c r="I1604" s="16">
        <v>1</v>
      </c>
      <c r="J1604" s="16"/>
      <c r="K1604" s="16"/>
      <c r="L1604" s="16"/>
      <c r="M1604" s="16"/>
      <c r="N1604" s="16"/>
      <c r="O1604" s="18"/>
      <c r="P1604" s="18" t="s">
        <v>1309</v>
      </c>
      <c r="S1604" s="38"/>
      <c r="T1604" s="38"/>
      <c r="U1604" s="38"/>
      <c r="V1604" s="38"/>
      <c r="W1604" s="38"/>
      <c r="X1604" s="38"/>
      <c r="Y1604" s="38"/>
      <c r="Z1604" s="38"/>
      <c r="AA1604" s="38"/>
      <c r="AB1604" s="38"/>
      <c r="AC1604" s="38"/>
      <c r="AD1604" s="38"/>
      <c r="AE1604" s="38"/>
      <c r="AF1604" s="38"/>
      <c r="AG1604" s="38"/>
      <c r="AH1604" s="38"/>
      <c r="AI1604" s="38"/>
      <c r="AJ1604" s="38"/>
      <c r="AK1604" s="38"/>
      <c r="AL1604" s="38"/>
      <c r="AM1604" s="38"/>
      <c r="AN1604" s="38"/>
      <c r="AO1604" s="38"/>
      <c r="AP1604" s="38"/>
      <c r="AQ1604" s="38"/>
      <c r="AR1604" s="38"/>
      <c r="AS1604" s="38"/>
      <c r="AT1604" s="38"/>
      <c r="AU1604" s="38"/>
      <c r="AV1604" s="38"/>
      <c r="AW1604" s="38"/>
      <c r="AX1604" s="38"/>
      <c r="AY1604" s="38"/>
      <c r="AZ1604" s="38"/>
      <c r="BA1604" s="38"/>
      <c r="BB1604" s="38"/>
      <c r="BC1604" s="38"/>
      <c r="BD1604" s="38"/>
      <c r="BE1604" s="38"/>
      <c r="BF1604" s="38"/>
      <c r="BG1604" s="38"/>
      <c r="BH1604" s="38"/>
      <c r="BI1604" s="38"/>
      <c r="BJ1604" s="38"/>
      <c r="BK1604" s="38"/>
      <c r="BL1604" s="38"/>
      <c r="BM1604" s="38"/>
      <c r="BN1604" s="38"/>
    </row>
    <row r="1605" spans="1:16" ht="25.5" customHeight="1">
      <c r="A1605" s="140"/>
      <c r="B1605" s="125" t="s">
        <v>1661</v>
      </c>
      <c r="C1605" s="20"/>
      <c r="D1605" s="141"/>
      <c r="E1605" s="141"/>
      <c r="F1605" s="141"/>
      <c r="G1605" s="142"/>
      <c r="H1605" s="142"/>
      <c r="I1605" s="141"/>
      <c r="J1605" s="141"/>
      <c r="K1605" s="141"/>
      <c r="L1605" s="141"/>
      <c r="M1605" s="141"/>
      <c r="N1605" s="141"/>
      <c r="O1605" s="142"/>
      <c r="P1605" s="142"/>
    </row>
    <row r="1606" spans="1:16" ht="14.25" customHeight="1">
      <c r="A1606" s="6">
        <v>7</v>
      </c>
      <c r="B1606" s="7" t="s">
        <v>1209</v>
      </c>
      <c r="C1606" s="8">
        <v>10</v>
      </c>
      <c r="D1606" s="9">
        <v>1</v>
      </c>
      <c r="E1606" s="10">
        <v>1</v>
      </c>
      <c r="F1606" s="11"/>
      <c r="G1606" s="12">
        <v>2026</v>
      </c>
      <c r="J1606" s="9">
        <v>1</v>
      </c>
      <c r="P1606" s="12" t="s">
        <v>1309</v>
      </c>
    </row>
    <row r="1607" spans="1:16" ht="14.25" customHeight="1">
      <c r="A1607" s="6">
        <v>8</v>
      </c>
      <c r="B1607" s="7" t="s">
        <v>543</v>
      </c>
      <c r="C1607" s="8">
        <v>10</v>
      </c>
      <c r="D1607" s="9">
        <v>3</v>
      </c>
      <c r="E1607" s="10">
        <v>1</v>
      </c>
      <c r="F1607" s="11"/>
      <c r="G1607" s="12">
        <v>2026</v>
      </c>
      <c r="H1607" s="12" t="s">
        <v>1662</v>
      </c>
      <c r="I1607" s="9">
        <v>1</v>
      </c>
      <c r="P1607" s="12" t="s">
        <v>1309</v>
      </c>
    </row>
    <row r="1608" spans="1:16" ht="14.25" customHeight="1">
      <c r="A1608" s="6"/>
      <c r="B1608" s="7"/>
      <c r="C1608" s="8"/>
      <c r="E1608" s="10">
        <v>1</v>
      </c>
      <c r="F1608" s="11"/>
      <c r="H1608" s="12" t="s">
        <v>1663</v>
      </c>
      <c r="I1608" s="9">
        <v>1</v>
      </c>
      <c r="P1608" s="12" t="s">
        <v>1309</v>
      </c>
    </row>
    <row r="1609" spans="1:16" ht="14.25" customHeight="1">
      <c r="A1609" s="6"/>
      <c r="B1609" s="7"/>
      <c r="C1609" s="8"/>
      <c r="E1609" s="10">
        <v>1</v>
      </c>
      <c r="F1609" s="11"/>
      <c r="H1609" s="12" t="s">
        <v>1658</v>
      </c>
      <c r="I1609" s="9">
        <v>1</v>
      </c>
      <c r="P1609" s="12" t="s">
        <v>1309</v>
      </c>
    </row>
    <row r="1610" spans="1:66" s="197" customFormat="1" ht="14.25" customHeight="1">
      <c r="A1610" s="13">
        <v>9</v>
      </c>
      <c r="B1610" s="14" t="s">
        <v>1630</v>
      </c>
      <c r="C1610" s="15">
        <v>9</v>
      </c>
      <c r="D1610" s="16">
        <v>1</v>
      </c>
      <c r="E1610" s="17"/>
      <c r="F1610" s="17">
        <v>1</v>
      </c>
      <c r="G1610" s="18">
        <v>1925</v>
      </c>
      <c r="H1610" s="18" t="s">
        <v>1664</v>
      </c>
      <c r="I1610" s="16">
        <v>1</v>
      </c>
      <c r="J1610" s="16"/>
      <c r="K1610" s="16"/>
      <c r="L1610" s="16"/>
      <c r="M1610" s="16"/>
      <c r="N1610" s="16"/>
      <c r="O1610" s="18"/>
      <c r="P1610" s="18" t="s">
        <v>1309</v>
      </c>
      <c r="S1610" s="38"/>
      <c r="T1610" s="38"/>
      <c r="U1610" s="38"/>
      <c r="V1610" s="38"/>
      <c r="W1610" s="38"/>
      <c r="X1610" s="38"/>
      <c r="Y1610" s="38"/>
      <c r="Z1610" s="38"/>
      <c r="AA1610" s="38"/>
      <c r="AB1610" s="38"/>
      <c r="AC1610" s="38"/>
      <c r="AD1610" s="38"/>
      <c r="AE1610" s="38"/>
      <c r="AF1610" s="38"/>
      <c r="AG1610" s="38"/>
      <c r="AH1610" s="38"/>
      <c r="AI1610" s="38"/>
      <c r="AJ1610" s="38"/>
      <c r="AK1610" s="38"/>
      <c r="AL1610" s="38"/>
      <c r="AM1610" s="38"/>
      <c r="AN1610" s="38"/>
      <c r="AO1610" s="38"/>
      <c r="AP1610" s="38"/>
      <c r="AQ1610" s="38"/>
      <c r="AR1610" s="38"/>
      <c r="AS1610" s="38"/>
      <c r="AT1610" s="38"/>
      <c r="AU1610" s="38"/>
      <c r="AV1610" s="38"/>
      <c r="AW1610" s="38"/>
      <c r="AX1610" s="38"/>
      <c r="AY1610" s="38"/>
      <c r="AZ1610" s="38"/>
      <c r="BA1610" s="38"/>
      <c r="BB1610" s="38"/>
      <c r="BC1610" s="38"/>
      <c r="BD1610" s="38"/>
      <c r="BE1610" s="38"/>
      <c r="BF1610" s="38"/>
      <c r="BG1610" s="38"/>
      <c r="BH1610" s="38"/>
      <c r="BI1610" s="38"/>
      <c r="BJ1610" s="38"/>
      <c r="BK1610" s="38"/>
      <c r="BL1610" s="38"/>
      <c r="BM1610" s="38"/>
      <c r="BN1610" s="38"/>
    </row>
    <row r="1611" spans="1:16" ht="14.25" customHeight="1">
      <c r="A1611" s="21">
        <v>10</v>
      </c>
      <c r="B1611" s="7" t="s">
        <v>1665</v>
      </c>
      <c r="C1611" s="8">
        <v>8</v>
      </c>
      <c r="D1611" s="9">
        <v>2</v>
      </c>
      <c r="E1611" s="10">
        <v>1</v>
      </c>
      <c r="F1611" s="11"/>
      <c r="G1611" s="12">
        <v>1825</v>
      </c>
      <c r="H1611" s="12" t="s">
        <v>1666</v>
      </c>
      <c r="I1611" s="9">
        <v>1</v>
      </c>
      <c r="P1611" s="12" t="s">
        <v>1309</v>
      </c>
    </row>
    <row r="1612" spans="1:16" ht="14.25" customHeight="1">
      <c r="A1612" s="21"/>
      <c r="B1612" s="7"/>
      <c r="C1612" s="8"/>
      <c r="E1612" s="10">
        <v>1</v>
      </c>
      <c r="F1612" s="11"/>
      <c r="H1612" s="12" t="s">
        <v>1667</v>
      </c>
      <c r="I1612" s="9">
        <v>1</v>
      </c>
      <c r="P1612" s="12" t="s">
        <v>1309</v>
      </c>
    </row>
    <row r="1613" spans="1:16" ht="13.5" customHeight="1">
      <c r="A1613" s="21"/>
      <c r="B1613" s="125" t="s">
        <v>1668</v>
      </c>
      <c r="C1613" s="20"/>
      <c r="E1613" s="11"/>
      <c r="F1613" s="11"/>
      <c r="P1613" s="12" t="s">
        <v>1309</v>
      </c>
    </row>
    <row r="1614" spans="1:16" ht="14.25" customHeight="1">
      <c r="A1614" s="21">
        <v>15</v>
      </c>
      <c r="B1614" s="7" t="s">
        <v>1209</v>
      </c>
      <c r="C1614" s="8">
        <v>10</v>
      </c>
      <c r="D1614" s="9">
        <v>1</v>
      </c>
      <c r="E1614" s="10">
        <v>1</v>
      </c>
      <c r="F1614" s="11"/>
      <c r="G1614" s="12">
        <v>2026</v>
      </c>
      <c r="H1614" s="12" t="s">
        <v>1669</v>
      </c>
      <c r="I1614" s="9">
        <v>1</v>
      </c>
      <c r="P1614" s="12" t="s">
        <v>1309</v>
      </c>
    </row>
    <row r="1615" spans="1:16" ht="14.25" customHeight="1">
      <c r="A1615" s="21">
        <v>16</v>
      </c>
      <c r="B1615" s="7" t="s">
        <v>543</v>
      </c>
      <c r="C1615" s="8">
        <v>10</v>
      </c>
      <c r="D1615" s="9">
        <v>1</v>
      </c>
      <c r="E1615" s="10">
        <v>1</v>
      </c>
      <c r="F1615" s="11"/>
      <c r="G1615" s="12">
        <v>2026</v>
      </c>
      <c r="H1615" s="12" t="s">
        <v>1670</v>
      </c>
      <c r="I1615" s="9">
        <v>1</v>
      </c>
      <c r="P1615" s="12" t="s">
        <v>1309</v>
      </c>
    </row>
    <row r="1616" spans="1:16" ht="14.25" customHeight="1">
      <c r="A1616" s="21">
        <v>17</v>
      </c>
      <c r="B1616" s="7" t="s">
        <v>140</v>
      </c>
      <c r="C1616" s="8">
        <v>9</v>
      </c>
      <c r="D1616" s="9">
        <v>1</v>
      </c>
      <c r="E1616" s="10">
        <v>1</v>
      </c>
      <c r="F1616" s="11"/>
      <c r="G1616" s="12">
        <v>1925</v>
      </c>
      <c r="H1616" s="12" t="s">
        <v>1671</v>
      </c>
      <c r="I1616" s="9">
        <v>1</v>
      </c>
      <c r="P1616" s="12" t="s">
        <v>1309</v>
      </c>
    </row>
    <row r="1617" spans="1:16" ht="14.25" customHeight="1">
      <c r="A1617" s="21">
        <v>18</v>
      </c>
      <c r="B1617" s="7" t="s">
        <v>1672</v>
      </c>
      <c r="C1617" s="8">
        <v>8</v>
      </c>
      <c r="D1617" s="9">
        <v>2</v>
      </c>
      <c r="E1617" s="10">
        <v>1</v>
      </c>
      <c r="F1617" s="11"/>
      <c r="G1617" s="12">
        <v>1825</v>
      </c>
      <c r="H1617" s="12" t="s">
        <v>1389</v>
      </c>
      <c r="I1617" s="9">
        <v>1</v>
      </c>
      <c r="P1617" s="12" t="s">
        <v>1309</v>
      </c>
    </row>
    <row r="1618" spans="1:16" ht="14.25" customHeight="1">
      <c r="A1618" s="21"/>
      <c r="B1618" s="7"/>
      <c r="C1618" s="8"/>
      <c r="E1618" s="10">
        <v>1</v>
      </c>
      <c r="F1618" s="11"/>
      <c r="H1618" s="12" t="s">
        <v>1673</v>
      </c>
      <c r="I1618" s="9">
        <v>1</v>
      </c>
      <c r="P1618" s="12" t="s">
        <v>1309</v>
      </c>
    </row>
    <row r="1619" spans="1:16" ht="13.5" customHeight="1">
      <c r="A1619" s="21"/>
      <c r="B1619" s="125" t="s">
        <v>1674</v>
      </c>
      <c r="C1619" s="20"/>
      <c r="E1619" s="11"/>
      <c r="F1619" s="11"/>
      <c r="P1619" s="12" t="s">
        <v>1309</v>
      </c>
    </row>
    <row r="1620" spans="1:16" ht="14.25" customHeight="1">
      <c r="A1620" s="6">
        <v>19</v>
      </c>
      <c r="B1620" s="51" t="s">
        <v>1209</v>
      </c>
      <c r="C1620" s="42">
        <v>10</v>
      </c>
      <c r="D1620" s="9">
        <v>1</v>
      </c>
      <c r="E1620" s="169">
        <v>1</v>
      </c>
      <c r="F1620" s="11"/>
      <c r="G1620" s="12">
        <v>2026</v>
      </c>
      <c r="H1620" s="12" t="s">
        <v>1675</v>
      </c>
      <c r="I1620" s="9">
        <v>1</v>
      </c>
      <c r="P1620" s="12" t="s">
        <v>1309</v>
      </c>
    </row>
    <row r="1621" spans="1:16" ht="14.25" customHeight="1">
      <c r="A1621" s="6">
        <v>20</v>
      </c>
      <c r="B1621" s="51" t="s">
        <v>133</v>
      </c>
      <c r="C1621" s="42">
        <v>10</v>
      </c>
      <c r="D1621" s="9">
        <v>1</v>
      </c>
      <c r="E1621" s="169">
        <v>1</v>
      </c>
      <c r="F1621" s="11"/>
      <c r="G1621" s="12">
        <v>2026</v>
      </c>
      <c r="H1621" s="12" t="s">
        <v>1676</v>
      </c>
      <c r="I1621" s="9">
        <v>1</v>
      </c>
      <c r="P1621" s="12" t="s">
        <v>1309</v>
      </c>
    </row>
    <row r="1622" spans="1:16" ht="14.25" customHeight="1">
      <c r="A1622" s="6">
        <v>21</v>
      </c>
      <c r="B1622" s="7" t="s">
        <v>1677</v>
      </c>
      <c r="C1622" s="8">
        <v>7</v>
      </c>
      <c r="D1622" s="9">
        <v>3</v>
      </c>
      <c r="E1622" s="169">
        <v>1</v>
      </c>
      <c r="F1622" s="11"/>
      <c r="G1622" s="12">
        <v>1714</v>
      </c>
      <c r="H1622" s="12" t="s">
        <v>1678</v>
      </c>
      <c r="I1622" s="9">
        <v>1</v>
      </c>
      <c r="P1622" s="12" t="s">
        <v>1309</v>
      </c>
    </row>
    <row r="1623" spans="1:16" ht="14.25" customHeight="1">
      <c r="A1623" s="6"/>
      <c r="B1623" s="7"/>
      <c r="C1623" s="8"/>
      <c r="E1623" s="169">
        <v>0.5</v>
      </c>
      <c r="F1623" s="11"/>
      <c r="H1623" s="12" t="s">
        <v>1679</v>
      </c>
      <c r="I1623" s="9">
        <v>0.5</v>
      </c>
      <c r="M1623" s="12" t="s">
        <v>988</v>
      </c>
      <c r="P1623" s="12" t="s">
        <v>1309</v>
      </c>
    </row>
    <row r="1624" spans="1:16" ht="14.25" customHeight="1">
      <c r="A1624" s="6"/>
      <c r="B1624" s="7"/>
      <c r="C1624" s="8"/>
      <c r="E1624" s="169">
        <v>0.5</v>
      </c>
      <c r="F1624" s="11"/>
      <c r="H1624" s="12" t="s">
        <v>1676</v>
      </c>
      <c r="I1624" s="9">
        <v>0.5</v>
      </c>
      <c r="M1624" s="12" t="s">
        <v>117</v>
      </c>
      <c r="P1624" s="12" t="s">
        <v>1309</v>
      </c>
    </row>
    <row r="1625" spans="1:16" ht="14.25" customHeight="1">
      <c r="A1625" s="6"/>
      <c r="B1625" s="7"/>
      <c r="C1625" s="8"/>
      <c r="E1625" s="169">
        <v>1</v>
      </c>
      <c r="F1625" s="11"/>
      <c r="H1625" s="12" t="s">
        <v>1680</v>
      </c>
      <c r="I1625" s="9">
        <v>1</v>
      </c>
      <c r="L1625" s="162"/>
      <c r="P1625" s="12" t="s">
        <v>1309</v>
      </c>
    </row>
    <row r="1626" spans="1:16" ht="14.25" customHeight="1">
      <c r="A1626" s="281" t="s">
        <v>572</v>
      </c>
      <c r="B1626" s="281"/>
      <c r="C1626" s="68"/>
      <c r="D1626" s="11">
        <f>SUM(D1593:D1622)</f>
        <v>26</v>
      </c>
      <c r="E1626" s="11"/>
      <c r="F1626" s="11"/>
      <c r="G1626" s="19"/>
      <c r="H1626" s="19"/>
      <c r="I1626" s="11"/>
      <c r="J1626" s="11"/>
      <c r="K1626" s="11"/>
      <c r="L1626" s="11"/>
      <c r="M1626" s="11"/>
      <c r="N1626" s="11"/>
      <c r="O1626" s="19"/>
      <c r="P1626" s="19"/>
    </row>
    <row r="1627" spans="1:16" ht="14.25" customHeight="1">
      <c r="A1627" s="277" t="s">
        <v>122</v>
      </c>
      <c r="B1627" s="277"/>
      <c r="C1627" s="68"/>
      <c r="D1627" s="46">
        <f>D1599+D1601+D1610</f>
        <v>5</v>
      </c>
      <c r="E1627" s="47"/>
      <c r="F1627" s="47"/>
      <c r="G1627" s="19"/>
      <c r="H1627" s="19"/>
      <c r="I1627" s="11"/>
      <c r="J1627" s="11"/>
      <c r="K1627" s="11"/>
      <c r="L1627" s="11"/>
      <c r="M1627" s="11"/>
      <c r="N1627" s="11"/>
      <c r="O1627" s="19"/>
      <c r="P1627" s="19"/>
    </row>
    <row r="1628" spans="1:16" s="188" customFormat="1" ht="28.5" customHeight="1">
      <c r="A1628" s="97"/>
      <c r="B1628" s="212" t="s">
        <v>1681</v>
      </c>
      <c r="C1628" s="97"/>
      <c r="D1628" s="198">
        <f>SUM(E1628:F1628)</f>
        <v>19</v>
      </c>
      <c r="E1628" s="198">
        <f>SUM(E1629:E1653)</f>
        <v>0</v>
      </c>
      <c r="F1628" s="198">
        <f>SUM(F1629:F1653)</f>
        <v>19</v>
      </c>
      <c r="G1628" s="97"/>
      <c r="H1628" s="97"/>
      <c r="I1628" s="139"/>
      <c r="J1628" s="139"/>
      <c r="K1628" s="139"/>
      <c r="L1628" s="139"/>
      <c r="M1628" s="139"/>
      <c r="N1628" s="139"/>
      <c r="O1628" s="97"/>
      <c r="P1628" s="97"/>
    </row>
    <row r="1629" spans="1:66" s="197" customFormat="1" ht="14.25" customHeight="1">
      <c r="A1629" s="13">
        <v>1</v>
      </c>
      <c r="B1629" s="62" t="s">
        <v>1682</v>
      </c>
      <c r="C1629" s="61"/>
      <c r="D1629" s="16">
        <v>1</v>
      </c>
      <c r="E1629" s="17"/>
      <c r="F1629" s="17">
        <v>1</v>
      </c>
      <c r="G1629" s="18">
        <v>3159</v>
      </c>
      <c r="H1629" s="18" t="s">
        <v>1491</v>
      </c>
      <c r="I1629" s="16">
        <v>1</v>
      </c>
      <c r="J1629" s="16"/>
      <c r="K1629" s="16"/>
      <c r="L1629" s="16"/>
      <c r="M1629" s="16"/>
      <c r="N1629" s="16"/>
      <c r="O1629" s="18"/>
      <c r="P1629" s="18" t="s">
        <v>1003</v>
      </c>
      <c r="S1629" s="38"/>
      <c r="T1629" s="38"/>
      <c r="U1629" s="38"/>
      <c r="V1629" s="38"/>
      <c r="W1629" s="38"/>
      <c r="X1629" s="38"/>
      <c r="Y1629" s="38"/>
      <c r="Z1629" s="38"/>
      <c r="AA1629" s="38"/>
      <c r="AB1629" s="38"/>
      <c r="AC1629" s="38"/>
      <c r="AD1629" s="38"/>
      <c r="AE1629" s="38"/>
      <c r="AF1629" s="38"/>
      <c r="AG1629" s="38"/>
      <c r="AH1629" s="38"/>
      <c r="AI1629" s="38"/>
      <c r="AJ1629" s="38"/>
      <c r="AK1629" s="38"/>
      <c r="AL1629" s="38"/>
      <c r="AM1629" s="38"/>
      <c r="AN1629" s="38"/>
      <c r="AO1629" s="38"/>
      <c r="AP1629" s="38"/>
      <c r="AQ1629" s="38"/>
      <c r="AR1629" s="38"/>
      <c r="AS1629" s="38"/>
      <c r="AT1629" s="38"/>
      <c r="AU1629" s="38"/>
      <c r="AV1629" s="38"/>
      <c r="AW1629" s="38"/>
      <c r="AX1629" s="38"/>
      <c r="AY1629" s="38"/>
      <c r="AZ1629" s="38"/>
      <c r="BA1629" s="38"/>
      <c r="BB1629" s="38"/>
      <c r="BC1629" s="38"/>
      <c r="BD1629" s="38"/>
      <c r="BE1629" s="38"/>
      <c r="BF1629" s="38"/>
      <c r="BG1629" s="38"/>
      <c r="BH1629" s="38"/>
      <c r="BI1629" s="38"/>
      <c r="BJ1629" s="38"/>
      <c r="BK1629" s="38"/>
      <c r="BL1629" s="38"/>
      <c r="BM1629" s="38"/>
      <c r="BN1629" s="38"/>
    </row>
    <row r="1630" spans="1:66" s="197" customFormat="1" ht="27" customHeight="1">
      <c r="A1630" s="13">
        <v>2</v>
      </c>
      <c r="B1630" s="14" t="s">
        <v>1683</v>
      </c>
      <c r="C1630" s="61">
        <v>14</v>
      </c>
      <c r="D1630" s="16">
        <v>1</v>
      </c>
      <c r="E1630" s="17"/>
      <c r="F1630" s="17">
        <v>1</v>
      </c>
      <c r="G1630" s="18">
        <v>2693</v>
      </c>
      <c r="H1630" s="18" t="s">
        <v>1184</v>
      </c>
      <c r="I1630" s="16">
        <v>0.5</v>
      </c>
      <c r="J1630" s="16"/>
      <c r="K1630" s="16"/>
      <c r="L1630" s="16"/>
      <c r="M1630" s="16" t="s">
        <v>167</v>
      </c>
      <c r="N1630" s="16"/>
      <c r="O1630" s="18"/>
      <c r="P1630" s="18" t="s">
        <v>1003</v>
      </c>
      <c r="S1630" s="38"/>
      <c r="T1630" s="38"/>
      <c r="U1630" s="38"/>
      <c r="V1630" s="38"/>
      <c r="W1630" s="38"/>
      <c r="X1630" s="38"/>
      <c r="Y1630" s="38"/>
      <c r="Z1630" s="38"/>
      <c r="AA1630" s="38"/>
      <c r="AB1630" s="38"/>
      <c r="AC1630" s="38"/>
      <c r="AD1630" s="38"/>
      <c r="AE1630" s="38"/>
      <c r="AF1630" s="38"/>
      <c r="AG1630" s="38"/>
      <c r="AH1630" s="38"/>
      <c r="AI1630" s="38"/>
      <c r="AJ1630" s="38"/>
      <c r="AK1630" s="38"/>
      <c r="AL1630" s="38"/>
      <c r="AM1630" s="38"/>
      <c r="AN1630" s="38"/>
      <c r="AO1630" s="38"/>
      <c r="AP1630" s="38"/>
      <c r="AQ1630" s="38"/>
      <c r="AR1630" s="38"/>
      <c r="AS1630" s="38"/>
      <c r="AT1630" s="38"/>
      <c r="AU1630" s="38"/>
      <c r="AV1630" s="38"/>
      <c r="AW1630" s="38"/>
      <c r="AX1630" s="38"/>
      <c r="AY1630" s="38"/>
      <c r="AZ1630" s="38"/>
      <c r="BA1630" s="38"/>
      <c r="BB1630" s="38"/>
      <c r="BC1630" s="38"/>
      <c r="BD1630" s="38"/>
      <c r="BE1630" s="38"/>
      <c r="BF1630" s="38"/>
      <c r="BG1630" s="38"/>
      <c r="BH1630" s="38"/>
      <c r="BI1630" s="38"/>
      <c r="BJ1630" s="38"/>
      <c r="BK1630" s="38"/>
      <c r="BL1630" s="38"/>
      <c r="BM1630" s="38"/>
      <c r="BN1630" s="38"/>
    </row>
    <row r="1631" spans="1:66" s="197" customFormat="1" ht="19.5" customHeight="1">
      <c r="A1631" s="13"/>
      <c r="B1631" s="14"/>
      <c r="C1631" s="61"/>
      <c r="D1631" s="16"/>
      <c r="E1631" s="17"/>
      <c r="F1631" s="17"/>
      <c r="G1631" s="18"/>
      <c r="H1631" s="18" t="s">
        <v>1185</v>
      </c>
      <c r="I1631" s="16">
        <v>0.5</v>
      </c>
      <c r="J1631" s="16"/>
      <c r="K1631" s="16"/>
      <c r="L1631" s="16"/>
      <c r="M1631" s="16" t="s">
        <v>167</v>
      </c>
      <c r="N1631" s="16"/>
      <c r="O1631" s="18"/>
      <c r="P1631" s="18"/>
      <c r="S1631" s="38"/>
      <c r="T1631" s="38"/>
      <c r="U1631" s="38"/>
      <c r="V1631" s="38"/>
      <c r="W1631" s="38"/>
      <c r="X1631" s="38"/>
      <c r="Y1631" s="38"/>
      <c r="Z1631" s="38"/>
      <c r="AA1631" s="38"/>
      <c r="AB1631" s="38"/>
      <c r="AC1631" s="38"/>
      <c r="AD1631" s="38"/>
      <c r="AE1631" s="38"/>
      <c r="AF1631" s="38"/>
      <c r="AG1631" s="38"/>
      <c r="AH1631" s="38"/>
      <c r="AI1631" s="38"/>
      <c r="AJ1631" s="38"/>
      <c r="AK1631" s="38"/>
      <c r="AL1631" s="38"/>
      <c r="AM1631" s="38"/>
      <c r="AN1631" s="38"/>
      <c r="AO1631" s="38"/>
      <c r="AP1631" s="38"/>
      <c r="AQ1631" s="38"/>
      <c r="AR1631" s="38"/>
      <c r="AS1631" s="38"/>
      <c r="AT1631" s="38"/>
      <c r="AU1631" s="38"/>
      <c r="AV1631" s="38"/>
      <c r="AW1631" s="38"/>
      <c r="AX1631" s="38"/>
      <c r="AY1631" s="38"/>
      <c r="AZ1631" s="38"/>
      <c r="BA1631" s="38"/>
      <c r="BB1631" s="38"/>
      <c r="BC1631" s="38"/>
      <c r="BD1631" s="38"/>
      <c r="BE1631" s="38"/>
      <c r="BF1631" s="38"/>
      <c r="BG1631" s="38"/>
      <c r="BH1631" s="38"/>
      <c r="BI1631" s="38"/>
      <c r="BJ1631" s="38"/>
      <c r="BK1631" s="38"/>
      <c r="BL1631" s="38"/>
      <c r="BM1631" s="38"/>
      <c r="BN1631" s="38"/>
    </row>
    <row r="1632" spans="1:66" s="197" customFormat="1" ht="14.25" customHeight="1">
      <c r="A1632" s="13">
        <v>3</v>
      </c>
      <c r="B1632" s="62" t="s">
        <v>1684</v>
      </c>
      <c r="C1632" s="61">
        <v>13</v>
      </c>
      <c r="D1632" s="16">
        <v>1</v>
      </c>
      <c r="E1632" s="17"/>
      <c r="F1632" s="17">
        <v>1</v>
      </c>
      <c r="G1632" s="18">
        <v>2527</v>
      </c>
      <c r="H1632" s="18" t="s">
        <v>1492</v>
      </c>
      <c r="I1632" s="16">
        <v>0.5</v>
      </c>
      <c r="J1632" s="16"/>
      <c r="K1632" s="16"/>
      <c r="L1632" s="16"/>
      <c r="M1632" s="16"/>
      <c r="N1632" s="16"/>
      <c r="O1632" s="18"/>
      <c r="P1632" s="18" t="s">
        <v>1003</v>
      </c>
      <c r="S1632" s="38"/>
      <c r="T1632" s="38"/>
      <c r="U1632" s="38"/>
      <c r="V1632" s="38"/>
      <c r="W1632" s="38"/>
      <c r="X1632" s="38"/>
      <c r="Y1632" s="38"/>
      <c r="Z1632" s="38"/>
      <c r="AA1632" s="38"/>
      <c r="AB1632" s="38"/>
      <c r="AC1632" s="38"/>
      <c r="AD1632" s="38"/>
      <c r="AE1632" s="38"/>
      <c r="AF1632" s="38"/>
      <c r="AG1632" s="38"/>
      <c r="AH1632" s="38"/>
      <c r="AI1632" s="38"/>
      <c r="AJ1632" s="38"/>
      <c r="AK1632" s="38"/>
      <c r="AL1632" s="38"/>
      <c r="AM1632" s="38"/>
      <c r="AN1632" s="38"/>
      <c r="AO1632" s="38"/>
      <c r="AP1632" s="38"/>
      <c r="AQ1632" s="38"/>
      <c r="AR1632" s="38"/>
      <c r="AS1632" s="38"/>
      <c r="AT1632" s="38"/>
      <c r="AU1632" s="38"/>
      <c r="AV1632" s="38"/>
      <c r="AW1632" s="38"/>
      <c r="AX1632" s="38"/>
      <c r="AY1632" s="38"/>
      <c r="AZ1632" s="38"/>
      <c r="BA1632" s="38"/>
      <c r="BB1632" s="38"/>
      <c r="BC1632" s="38"/>
      <c r="BD1632" s="38"/>
      <c r="BE1632" s="38"/>
      <c r="BF1632" s="38"/>
      <c r="BG1632" s="38"/>
      <c r="BH1632" s="38"/>
      <c r="BI1632" s="38"/>
      <c r="BJ1632" s="38"/>
      <c r="BK1632" s="38"/>
      <c r="BL1632" s="38"/>
      <c r="BM1632" s="38"/>
      <c r="BN1632" s="38"/>
    </row>
    <row r="1633" spans="1:66" s="197" customFormat="1" ht="14.25" customHeight="1">
      <c r="A1633" s="13"/>
      <c r="B1633" s="62"/>
      <c r="C1633" s="61"/>
      <c r="D1633" s="16"/>
      <c r="E1633" s="17"/>
      <c r="F1633" s="17"/>
      <c r="G1633" s="18"/>
      <c r="H1633" s="18"/>
      <c r="I1633" s="16"/>
      <c r="J1633" s="16"/>
      <c r="K1633" s="16">
        <v>0.5</v>
      </c>
      <c r="L1633" s="16"/>
      <c r="M1633" s="16"/>
      <c r="N1633" s="16"/>
      <c r="O1633" s="18"/>
      <c r="P1633" s="18"/>
      <c r="S1633" s="38"/>
      <c r="T1633" s="38"/>
      <c r="U1633" s="38"/>
      <c r="V1633" s="38"/>
      <c r="W1633" s="38"/>
      <c r="X1633" s="38"/>
      <c r="Y1633" s="38"/>
      <c r="Z1633" s="38"/>
      <c r="AA1633" s="38"/>
      <c r="AB1633" s="38"/>
      <c r="AC1633" s="38"/>
      <c r="AD1633" s="38"/>
      <c r="AE1633" s="38"/>
      <c r="AF1633" s="38"/>
      <c r="AG1633" s="38"/>
      <c r="AH1633" s="38"/>
      <c r="AI1633" s="38"/>
      <c r="AJ1633" s="38"/>
      <c r="AK1633" s="38"/>
      <c r="AL1633" s="38"/>
      <c r="AM1633" s="38"/>
      <c r="AN1633" s="38"/>
      <c r="AO1633" s="38"/>
      <c r="AP1633" s="38"/>
      <c r="AQ1633" s="38"/>
      <c r="AR1633" s="38"/>
      <c r="AS1633" s="38"/>
      <c r="AT1633" s="38"/>
      <c r="AU1633" s="38"/>
      <c r="AV1633" s="38"/>
      <c r="AW1633" s="38"/>
      <c r="AX1633" s="38"/>
      <c r="AY1633" s="38"/>
      <c r="AZ1633" s="38"/>
      <c r="BA1633" s="38"/>
      <c r="BB1633" s="38"/>
      <c r="BC1633" s="38"/>
      <c r="BD1633" s="38"/>
      <c r="BE1633" s="38"/>
      <c r="BF1633" s="38"/>
      <c r="BG1633" s="38"/>
      <c r="BH1633" s="38"/>
      <c r="BI1633" s="38"/>
      <c r="BJ1633" s="38"/>
      <c r="BK1633" s="38"/>
      <c r="BL1633" s="38"/>
      <c r="BM1633" s="38"/>
      <c r="BN1633" s="38"/>
    </row>
    <row r="1634" spans="1:66" s="197" customFormat="1" ht="14.25" customHeight="1">
      <c r="A1634" s="13">
        <v>4</v>
      </c>
      <c r="B1634" s="14" t="s">
        <v>1685</v>
      </c>
      <c r="C1634" s="15">
        <v>12</v>
      </c>
      <c r="D1634" s="16">
        <v>1</v>
      </c>
      <c r="E1634" s="17"/>
      <c r="F1634" s="17">
        <v>1</v>
      </c>
      <c r="G1634" s="18">
        <v>2360</v>
      </c>
      <c r="H1634" s="18" t="s">
        <v>1352</v>
      </c>
      <c r="I1634" s="16">
        <v>1</v>
      </c>
      <c r="J1634" s="16"/>
      <c r="K1634" s="16"/>
      <c r="L1634" s="16"/>
      <c r="M1634" s="16" t="s">
        <v>117</v>
      </c>
      <c r="N1634" s="16"/>
      <c r="O1634" s="18"/>
      <c r="P1634" s="18" t="s">
        <v>1003</v>
      </c>
      <c r="S1634" s="38"/>
      <c r="T1634" s="38"/>
      <c r="U1634" s="38"/>
      <c r="V1634" s="38"/>
      <c r="W1634" s="38"/>
      <c r="X1634" s="38"/>
      <c r="Y1634" s="38"/>
      <c r="Z1634" s="38"/>
      <c r="AA1634" s="38"/>
      <c r="AB1634" s="38"/>
      <c r="AC1634" s="38"/>
      <c r="AD1634" s="38"/>
      <c r="AE1634" s="38"/>
      <c r="AF1634" s="38"/>
      <c r="AG1634" s="38"/>
      <c r="AH1634" s="38"/>
      <c r="AI1634" s="38"/>
      <c r="AJ1634" s="38"/>
      <c r="AK1634" s="38"/>
      <c r="AL1634" s="38"/>
      <c r="AM1634" s="38"/>
      <c r="AN1634" s="38"/>
      <c r="AO1634" s="38"/>
      <c r="AP1634" s="38"/>
      <c r="AQ1634" s="38"/>
      <c r="AR1634" s="38"/>
      <c r="AS1634" s="38"/>
      <c r="AT1634" s="38"/>
      <c r="AU1634" s="38"/>
      <c r="AV1634" s="38"/>
      <c r="AW1634" s="38"/>
      <c r="AX1634" s="38"/>
      <c r="AY1634" s="38"/>
      <c r="AZ1634" s="38"/>
      <c r="BA1634" s="38"/>
      <c r="BB1634" s="38"/>
      <c r="BC1634" s="38"/>
      <c r="BD1634" s="38"/>
      <c r="BE1634" s="38"/>
      <c r="BF1634" s="38"/>
      <c r="BG1634" s="38"/>
      <c r="BH1634" s="38"/>
      <c r="BI1634" s="38"/>
      <c r="BJ1634" s="38"/>
      <c r="BK1634" s="38"/>
      <c r="BL1634" s="38"/>
      <c r="BM1634" s="38"/>
      <c r="BN1634" s="38"/>
    </row>
    <row r="1635" spans="1:66" s="197" customFormat="1" ht="14.25" customHeight="1">
      <c r="A1635" s="13">
        <v>5</v>
      </c>
      <c r="B1635" s="14" t="s">
        <v>1686</v>
      </c>
      <c r="C1635" s="15">
        <v>13</v>
      </c>
      <c r="D1635" s="16">
        <v>1</v>
      </c>
      <c r="E1635" s="17"/>
      <c r="F1635" s="17">
        <v>1</v>
      </c>
      <c r="G1635" s="18">
        <v>2527</v>
      </c>
      <c r="H1635" s="18"/>
      <c r="I1635" s="16"/>
      <c r="J1635" s="16"/>
      <c r="K1635" s="16">
        <v>1</v>
      </c>
      <c r="L1635" s="16"/>
      <c r="M1635" s="16"/>
      <c r="N1635" s="16"/>
      <c r="O1635" s="18"/>
      <c r="P1635" s="18" t="s">
        <v>1003</v>
      </c>
      <c r="S1635" s="38"/>
      <c r="T1635" s="38"/>
      <c r="U1635" s="38"/>
      <c r="V1635" s="38"/>
      <c r="W1635" s="38"/>
      <c r="X1635" s="38"/>
      <c r="Y1635" s="38"/>
      <c r="Z1635" s="38"/>
      <c r="AA1635" s="38"/>
      <c r="AB1635" s="38"/>
      <c r="AC1635" s="38"/>
      <c r="AD1635" s="38"/>
      <c r="AE1635" s="38"/>
      <c r="AF1635" s="38"/>
      <c r="AG1635" s="38"/>
      <c r="AH1635" s="38"/>
      <c r="AI1635" s="38"/>
      <c r="AJ1635" s="38"/>
      <c r="AK1635" s="38"/>
      <c r="AL1635" s="38"/>
      <c r="AM1635" s="38"/>
      <c r="AN1635" s="38"/>
      <c r="AO1635" s="38"/>
      <c r="AP1635" s="38"/>
      <c r="AQ1635" s="38"/>
      <c r="AR1635" s="38"/>
      <c r="AS1635" s="38"/>
      <c r="AT1635" s="38"/>
      <c r="AU1635" s="38"/>
      <c r="AV1635" s="38"/>
      <c r="AW1635" s="38"/>
      <c r="AX1635" s="38"/>
      <c r="AY1635" s="38"/>
      <c r="AZ1635" s="38"/>
      <c r="BA1635" s="38"/>
      <c r="BB1635" s="38"/>
      <c r="BC1635" s="38"/>
      <c r="BD1635" s="38"/>
      <c r="BE1635" s="38"/>
      <c r="BF1635" s="38"/>
      <c r="BG1635" s="38"/>
      <c r="BH1635" s="38"/>
      <c r="BI1635" s="38"/>
      <c r="BJ1635" s="38"/>
      <c r="BK1635" s="38"/>
      <c r="BL1635" s="38"/>
      <c r="BM1635" s="38"/>
      <c r="BN1635" s="38"/>
    </row>
    <row r="1636" spans="1:66" s="197" customFormat="1" ht="14.25" customHeight="1">
      <c r="A1636" s="13">
        <v>6</v>
      </c>
      <c r="B1636" s="62" t="s">
        <v>1687</v>
      </c>
      <c r="C1636" s="61">
        <v>13</v>
      </c>
      <c r="D1636" s="16">
        <v>1</v>
      </c>
      <c r="E1636" s="17"/>
      <c r="F1636" s="17">
        <v>1</v>
      </c>
      <c r="G1636" s="18">
        <v>2527</v>
      </c>
      <c r="H1636" s="18" t="s">
        <v>1504</v>
      </c>
      <c r="I1636" s="16">
        <v>1</v>
      </c>
      <c r="J1636" s="16"/>
      <c r="K1636" s="16"/>
      <c r="L1636" s="16"/>
      <c r="M1636" s="16"/>
      <c r="N1636" s="16"/>
      <c r="O1636" s="18"/>
      <c r="P1636" s="18" t="s">
        <v>1003</v>
      </c>
      <c r="S1636" s="38"/>
      <c r="T1636" s="38"/>
      <c r="U1636" s="38"/>
      <c r="V1636" s="38"/>
      <c r="W1636" s="38"/>
      <c r="X1636" s="38"/>
      <c r="Y1636" s="38"/>
      <c r="Z1636" s="38"/>
      <c r="AA1636" s="38"/>
      <c r="AB1636" s="38"/>
      <c r="AC1636" s="38"/>
      <c r="AD1636" s="38"/>
      <c r="AE1636" s="38"/>
      <c r="AF1636" s="38"/>
      <c r="AG1636" s="38"/>
      <c r="AH1636" s="38"/>
      <c r="AI1636" s="38"/>
      <c r="AJ1636" s="38"/>
      <c r="AK1636" s="38"/>
      <c r="AL1636" s="38"/>
      <c r="AM1636" s="38"/>
      <c r="AN1636" s="38"/>
      <c r="AO1636" s="38"/>
      <c r="AP1636" s="38"/>
      <c r="AQ1636" s="38"/>
      <c r="AR1636" s="38"/>
      <c r="AS1636" s="38"/>
      <c r="AT1636" s="38"/>
      <c r="AU1636" s="38"/>
      <c r="AV1636" s="38"/>
      <c r="AW1636" s="38"/>
      <c r="AX1636" s="38"/>
      <c r="AY1636" s="38"/>
      <c r="AZ1636" s="38"/>
      <c r="BA1636" s="38"/>
      <c r="BB1636" s="38"/>
      <c r="BC1636" s="38"/>
      <c r="BD1636" s="38"/>
      <c r="BE1636" s="38"/>
      <c r="BF1636" s="38"/>
      <c r="BG1636" s="38"/>
      <c r="BH1636" s="38"/>
      <c r="BI1636" s="38"/>
      <c r="BJ1636" s="38"/>
      <c r="BK1636" s="38"/>
      <c r="BL1636" s="38"/>
      <c r="BM1636" s="38"/>
      <c r="BN1636" s="38"/>
    </row>
    <row r="1637" spans="1:66" s="197" customFormat="1" ht="14.25" customHeight="1">
      <c r="A1637" s="25">
        <v>7</v>
      </c>
      <c r="B1637" s="14" t="s">
        <v>1689</v>
      </c>
      <c r="C1637" s="15">
        <v>13</v>
      </c>
      <c r="D1637" s="53">
        <v>1</v>
      </c>
      <c r="E1637" s="54"/>
      <c r="F1637" s="17">
        <v>1</v>
      </c>
      <c r="G1637" s="18">
        <v>2527</v>
      </c>
      <c r="H1637" s="18" t="s">
        <v>995</v>
      </c>
      <c r="I1637" s="16">
        <v>0.25</v>
      </c>
      <c r="J1637" s="16"/>
      <c r="K1637" s="16"/>
      <c r="L1637" s="16"/>
      <c r="M1637" s="16" t="s">
        <v>167</v>
      </c>
      <c r="N1637" s="16"/>
      <c r="O1637" s="18"/>
      <c r="P1637" s="18" t="s">
        <v>1003</v>
      </c>
      <c r="S1637" s="38"/>
      <c r="T1637" s="38"/>
      <c r="U1637" s="38"/>
      <c r="V1637" s="38"/>
      <c r="W1637" s="38"/>
      <c r="X1637" s="38"/>
      <c r="Y1637" s="38"/>
      <c r="Z1637" s="38"/>
      <c r="AA1637" s="38"/>
      <c r="AB1637" s="38"/>
      <c r="AC1637" s="38"/>
      <c r="AD1637" s="38"/>
      <c r="AE1637" s="38"/>
      <c r="AF1637" s="38"/>
      <c r="AG1637" s="38"/>
      <c r="AH1637" s="38"/>
      <c r="AI1637" s="38"/>
      <c r="AJ1637" s="38"/>
      <c r="AK1637" s="38"/>
      <c r="AL1637" s="38"/>
      <c r="AM1637" s="38"/>
      <c r="AN1637" s="38"/>
      <c r="AO1637" s="38"/>
      <c r="AP1637" s="38"/>
      <c r="AQ1637" s="38"/>
      <c r="AR1637" s="38"/>
      <c r="AS1637" s="38"/>
      <c r="AT1637" s="38"/>
      <c r="AU1637" s="38"/>
      <c r="AV1637" s="38"/>
      <c r="AW1637" s="38"/>
      <c r="AX1637" s="38"/>
      <c r="AY1637" s="38"/>
      <c r="AZ1637" s="38"/>
      <c r="BA1637" s="38"/>
      <c r="BB1637" s="38"/>
      <c r="BC1637" s="38"/>
      <c r="BD1637" s="38"/>
      <c r="BE1637" s="38"/>
      <c r="BF1637" s="38"/>
      <c r="BG1637" s="38"/>
      <c r="BH1637" s="38"/>
      <c r="BI1637" s="38"/>
      <c r="BJ1637" s="38"/>
      <c r="BK1637" s="38"/>
      <c r="BL1637" s="38"/>
      <c r="BM1637" s="38"/>
      <c r="BN1637" s="38"/>
    </row>
    <row r="1638" spans="1:66" s="197" customFormat="1" ht="14.25" customHeight="1">
      <c r="A1638" s="25"/>
      <c r="B1638" s="14"/>
      <c r="C1638" s="15"/>
      <c r="D1638" s="53"/>
      <c r="E1638" s="54"/>
      <c r="F1638" s="17"/>
      <c r="G1638" s="18"/>
      <c r="H1638" s="18"/>
      <c r="I1638" s="16"/>
      <c r="J1638" s="16"/>
      <c r="K1638" s="16">
        <v>0.75</v>
      </c>
      <c r="L1638" s="16"/>
      <c r="M1638" s="16"/>
      <c r="N1638" s="16"/>
      <c r="O1638" s="18"/>
      <c r="P1638" s="18"/>
      <c r="S1638" s="38"/>
      <c r="T1638" s="38"/>
      <c r="U1638" s="38"/>
      <c r="V1638" s="38"/>
      <c r="W1638" s="38"/>
      <c r="X1638" s="38"/>
      <c r="Y1638" s="38"/>
      <c r="Z1638" s="38"/>
      <c r="AA1638" s="38"/>
      <c r="AB1638" s="38"/>
      <c r="AC1638" s="38"/>
      <c r="AD1638" s="38"/>
      <c r="AE1638" s="38"/>
      <c r="AF1638" s="38"/>
      <c r="AG1638" s="38"/>
      <c r="AH1638" s="38"/>
      <c r="AI1638" s="38"/>
      <c r="AJ1638" s="38"/>
      <c r="AK1638" s="38"/>
      <c r="AL1638" s="38"/>
      <c r="AM1638" s="38"/>
      <c r="AN1638" s="38"/>
      <c r="AO1638" s="38"/>
      <c r="AP1638" s="38"/>
      <c r="AQ1638" s="38"/>
      <c r="AR1638" s="38"/>
      <c r="AS1638" s="38"/>
      <c r="AT1638" s="38"/>
      <c r="AU1638" s="38"/>
      <c r="AV1638" s="38"/>
      <c r="AW1638" s="38"/>
      <c r="AX1638" s="38"/>
      <c r="AY1638" s="38"/>
      <c r="AZ1638" s="38"/>
      <c r="BA1638" s="38"/>
      <c r="BB1638" s="38"/>
      <c r="BC1638" s="38"/>
      <c r="BD1638" s="38"/>
      <c r="BE1638" s="38"/>
      <c r="BF1638" s="38"/>
      <c r="BG1638" s="38"/>
      <c r="BH1638" s="38"/>
      <c r="BI1638" s="38"/>
      <c r="BJ1638" s="38"/>
      <c r="BK1638" s="38"/>
      <c r="BL1638" s="38"/>
      <c r="BM1638" s="38"/>
      <c r="BN1638" s="38"/>
    </row>
    <row r="1639" spans="1:66" s="197" customFormat="1" ht="14.25" customHeight="1">
      <c r="A1639" s="13">
        <v>8</v>
      </c>
      <c r="B1639" s="62" t="s">
        <v>1690</v>
      </c>
      <c r="C1639" s="61">
        <v>14</v>
      </c>
      <c r="D1639" s="16">
        <v>1</v>
      </c>
      <c r="E1639" s="17"/>
      <c r="F1639" s="17">
        <v>1</v>
      </c>
      <c r="G1639" s="18">
        <v>2693</v>
      </c>
      <c r="H1639" s="18" t="s">
        <v>997</v>
      </c>
      <c r="I1639" s="16">
        <v>1</v>
      </c>
      <c r="J1639" s="16"/>
      <c r="K1639" s="16"/>
      <c r="L1639" s="16"/>
      <c r="M1639" s="16"/>
      <c r="N1639" s="16"/>
      <c r="O1639" s="18"/>
      <c r="P1639" s="18" t="s">
        <v>1003</v>
      </c>
      <c r="S1639" s="38"/>
      <c r="T1639" s="38"/>
      <c r="U1639" s="38"/>
      <c r="V1639" s="38"/>
      <c r="W1639" s="38"/>
      <c r="X1639" s="38"/>
      <c r="Y1639" s="38"/>
      <c r="Z1639" s="38"/>
      <c r="AA1639" s="38"/>
      <c r="AB1639" s="38"/>
      <c r="AC1639" s="38"/>
      <c r="AD1639" s="38"/>
      <c r="AE1639" s="38"/>
      <c r="AF1639" s="38"/>
      <c r="AG1639" s="38"/>
      <c r="AH1639" s="38"/>
      <c r="AI1639" s="38"/>
      <c r="AJ1639" s="38"/>
      <c r="AK1639" s="38"/>
      <c r="AL1639" s="38"/>
      <c r="AM1639" s="38"/>
      <c r="AN1639" s="38"/>
      <c r="AO1639" s="38"/>
      <c r="AP1639" s="38"/>
      <c r="AQ1639" s="38"/>
      <c r="AR1639" s="38"/>
      <c r="AS1639" s="38"/>
      <c r="AT1639" s="38"/>
      <c r="AU1639" s="38"/>
      <c r="AV1639" s="38"/>
      <c r="AW1639" s="38"/>
      <c r="AX1639" s="38"/>
      <c r="AY1639" s="38"/>
      <c r="AZ1639" s="38"/>
      <c r="BA1639" s="38"/>
      <c r="BB1639" s="38"/>
      <c r="BC1639" s="38"/>
      <c r="BD1639" s="38"/>
      <c r="BE1639" s="38"/>
      <c r="BF1639" s="38"/>
      <c r="BG1639" s="38"/>
      <c r="BH1639" s="38"/>
      <c r="BI1639" s="38"/>
      <c r="BJ1639" s="38"/>
      <c r="BK1639" s="38"/>
      <c r="BL1639" s="38"/>
      <c r="BM1639" s="38"/>
      <c r="BN1639" s="38"/>
    </row>
    <row r="1640" spans="1:66" s="197" customFormat="1" ht="27" customHeight="1">
      <c r="A1640" s="13">
        <v>9</v>
      </c>
      <c r="B1640" s="14" t="s">
        <v>1691</v>
      </c>
      <c r="C1640" s="61">
        <v>13</v>
      </c>
      <c r="D1640" s="16">
        <v>1</v>
      </c>
      <c r="E1640" s="17"/>
      <c r="F1640" s="17">
        <v>0.5</v>
      </c>
      <c r="G1640" s="18">
        <v>2527</v>
      </c>
      <c r="H1640" s="18" t="s">
        <v>1493</v>
      </c>
      <c r="I1640" s="16">
        <v>0.5</v>
      </c>
      <c r="J1640" s="16"/>
      <c r="K1640" s="16"/>
      <c r="L1640" s="16"/>
      <c r="M1640" s="16" t="s">
        <v>167</v>
      </c>
      <c r="N1640" s="16"/>
      <c r="O1640" s="18"/>
      <c r="P1640" s="18" t="s">
        <v>1003</v>
      </c>
      <c r="S1640" s="38"/>
      <c r="T1640" s="38"/>
      <c r="U1640" s="38"/>
      <c r="V1640" s="38"/>
      <c r="W1640" s="38"/>
      <c r="X1640" s="38"/>
      <c r="Y1640" s="38"/>
      <c r="Z1640" s="38"/>
      <c r="AA1640" s="38"/>
      <c r="AB1640" s="38"/>
      <c r="AC1640" s="38"/>
      <c r="AD1640" s="38"/>
      <c r="AE1640" s="38"/>
      <c r="AF1640" s="38"/>
      <c r="AG1640" s="38"/>
      <c r="AH1640" s="38"/>
      <c r="AI1640" s="38"/>
      <c r="AJ1640" s="38"/>
      <c r="AK1640" s="38"/>
      <c r="AL1640" s="38"/>
      <c r="AM1640" s="38"/>
      <c r="AN1640" s="38"/>
      <c r="AO1640" s="38"/>
      <c r="AP1640" s="38"/>
      <c r="AQ1640" s="38"/>
      <c r="AR1640" s="38"/>
      <c r="AS1640" s="38"/>
      <c r="AT1640" s="38"/>
      <c r="AU1640" s="38"/>
      <c r="AV1640" s="38"/>
      <c r="AW1640" s="38"/>
      <c r="AX1640" s="38"/>
      <c r="AY1640" s="38"/>
      <c r="AZ1640" s="38"/>
      <c r="BA1640" s="38"/>
      <c r="BB1640" s="38"/>
      <c r="BC1640" s="38"/>
      <c r="BD1640" s="38"/>
      <c r="BE1640" s="38"/>
      <c r="BF1640" s="38"/>
      <c r="BG1640" s="38"/>
      <c r="BH1640" s="38"/>
      <c r="BI1640" s="38"/>
      <c r="BJ1640" s="38"/>
      <c r="BK1640" s="38"/>
      <c r="BL1640" s="38"/>
      <c r="BM1640" s="38"/>
      <c r="BN1640" s="38"/>
    </row>
    <row r="1641" spans="1:66" s="197" customFormat="1" ht="16.5" customHeight="1">
      <c r="A1641" s="13"/>
      <c r="B1641" s="14"/>
      <c r="C1641" s="61"/>
      <c r="D1641" s="16"/>
      <c r="E1641" s="17"/>
      <c r="F1641" s="17">
        <v>0.25</v>
      </c>
      <c r="G1641" s="18"/>
      <c r="H1641" s="18" t="s">
        <v>995</v>
      </c>
      <c r="I1641" s="16">
        <v>0.25</v>
      </c>
      <c r="J1641" s="16"/>
      <c r="K1641" s="16"/>
      <c r="L1641" s="16"/>
      <c r="M1641" s="16" t="s">
        <v>167</v>
      </c>
      <c r="N1641" s="16"/>
      <c r="O1641" s="18"/>
      <c r="P1641" s="18"/>
      <c r="S1641" s="38"/>
      <c r="T1641" s="38"/>
      <c r="U1641" s="38"/>
      <c r="V1641" s="38"/>
      <c r="W1641" s="38"/>
      <c r="X1641" s="38"/>
      <c r="Y1641" s="38"/>
      <c r="Z1641" s="38"/>
      <c r="AA1641" s="38"/>
      <c r="AB1641" s="38"/>
      <c r="AC1641" s="38"/>
      <c r="AD1641" s="38"/>
      <c r="AE1641" s="38"/>
      <c r="AF1641" s="38"/>
      <c r="AG1641" s="38"/>
      <c r="AH1641" s="38"/>
      <c r="AI1641" s="38"/>
      <c r="AJ1641" s="38"/>
      <c r="AK1641" s="38"/>
      <c r="AL1641" s="38"/>
      <c r="AM1641" s="38"/>
      <c r="AN1641" s="38"/>
      <c r="AO1641" s="38"/>
      <c r="AP1641" s="38"/>
      <c r="AQ1641" s="38"/>
      <c r="AR1641" s="38"/>
      <c r="AS1641" s="38"/>
      <c r="AT1641" s="38"/>
      <c r="AU1641" s="38"/>
      <c r="AV1641" s="38"/>
      <c r="AW1641" s="38"/>
      <c r="AX1641" s="38"/>
      <c r="AY1641" s="38"/>
      <c r="AZ1641" s="38"/>
      <c r="BA1641" s="38"/>
      <c r="BB1641" s="38"/>
      <c r="BC1641" s="38"/>
      <c r="BD1641" s="38"/>
      <c r="BE1641" s="38"/>
      <c r="BF1641" s="38"/>
      <c r="BG1641" s="38"/>
      <c r="BH1641" s="38"/>
      <c r="BI1641" s="38"/>
      <c r="BJ1641" s="38"/>
      <c r="BK1641" s="38"/>
      <c r="BL1641" s="38"/>
      <c r="BM1641" s="38"/>
      <c r="BN1641" s="38"/>
    </row>
    <row r="1642" spans="1:66" s="197" customFormat="1" ht="16.5" customHeight="1">
      <c r="A1642" s="13"/>
      <c r="B1642" s="14"/>
      <c r="C1642" s="61"/>
      <c r="D1642" s="16"/>
      <c r="E1642" s="17"/>
      <c r="F1642" s="17">
        <v>0.25</v>
      </c>
      <c r="G1642" s="18"/>
      <c r="H1642" s="18"/>
      <c r="I1642" s="16"/>
      <c r="J1642" s="16"/>
      <c r="K1642" s="16">
        <v>0.25</v>
      </c>
      <c r="L1642" s="16"/>
      <c r="M1642" s="16"/>
      <c r="N1642" s="16"/>
      <c r="O1642" s="18"/>
      <c r="P1642" s="18"/>
      <c r="S1642" s="38"/>
      <c r="T1642" s="38"/>
      <c r="U1642" s="38"/>
      <c r="V1642" s="38"/>
      <c r="W1642" s="38"/>
      <c r="X1642" s="38"/>
      <c r="Y1642" s="38"/>
      <c r="Z1642" s="38"/>
      <c r="AA1642" s="38"/>
      <c r="AB1642" s="38"/>
      <c r="AC1642" s="38"/>
      <c r="AD1642" s="38"/>
      <c r="AE1642" s="38"/>
      <c r="AF1642" s="38"/>
      <c r="AG1642" s="38"/>
      <c r="AH1642" s="38"/>
      <c r="AI1642" s="38"/>
      <c r="AJ1642" s="38"/>
      <c r="AK1642" s="38"/>
      <c r="AL1642" s="38"/>
      <c r="AM1642" s="38"/>
      <c r="AN1642" s="38"/>
      <c r="AO1642" s="38"/>
      <c r="AP1642" s="38"/>
      <c r="AQ1642" s="38"/>
      <c r="AR1642" s="38"/>
      <c r="AS1642" s="38"/>
      <c r="AT1642" s="38"/>
      <c r="AU1642" s="38"/>
      <c r="AV1642" s="38"/>
      <c r="AW1642" s="38"/>
      <c r="AX1642" s="38"/>
      <c r="AY1642" s="38"/>
      <c r="AZ1642" s="38"/>
      <c r="BA1642" s="38"/>
      <c r="BB1642" s="38"/>
      <c r="BC1642" s="38"/>
      <c r="BD1642" s="38"/>
      <c r="BE1642" s="38"/>
      <c r="BF1642" s="38"/>
      <c r="BG1642" s="38"/>
      <c r="BH1642" s="38"/>
      <c r="BI1642" s="38"/>
      <c r="BJ1642" s="38"/>
      <c r="BK1642" s="38"/>
      <c r="BL1642" s="38"/>
      <c r="BM1642" s="38"/>
      <c r="BN1642" s="38"/>
    </row>
    <row r="1643" spans="1:66" s="197" customFormat="1" ht="14.25" customHeight="1">
      <c r="A1643" s="13">
        <v>10</v>
      </c>
      <c r="B1643" s="62" t="s">
        <v>1692</v>
      </c>
      <c r="C1643" s="61"/>
      <c r="D1643" s="16">
        <v>1</v>
      </c>
      <c r="E1643" s="17"/>
      <c r="F1643" s="17">
        <v>1</v>
      </c>
      <c r="G1643" s="18">
        <v>2118</v>
      </c>
      <c r="H1643" s="18" t="s">
        <v>1494</v>
      </c>
      <c r="I1643" s="16">
        <v>0.5</v>
      </c>
      <c r="J1643" s="16"/>
      <c r="K1643" s="16"/>
      <c r="L1643" s="16"/>
      <c r="M1643" s="16"/>
      <c r="N1643" s="16"/>
      <c r="O1643" s="18"/>
      <c r="P1643" s="18" t="s">
        <v>1003</v>
      </c>
      <c r="S1643" s="38"/>
      <c r="T1643" s="38"/>
      <c r="U1643" s="38"/>
      <c r="V1643" s="38"/>
      <c r="W1643" s="38"/>
      <c r="X1643" s="38"/>
      <c r="Y1643" s="38"/>
      <c r="Z1643" s="38"/>
      <c r="AA1643" s="38"/>
      <c r="AB1643" s="38"/>
      <c r="AC1643" s="38"/>
      <c r="AD1643" s="38"/>
      <c r="AE1643" s="38"/>
      <c r="AF1643" s="38"/>
      <c r="AG1643" s="38"/>
      <c r="AH1643" s="38"/>
      <c r="AI1643" s="38"/>
      <c r="AJ1643" s="38"/>
      <c r="AK1643" s="38"/>
      <c r="AL1643" s="38"/>
      <c r="AM1643" s="38"/>
      <c r="AN1643" s="38"/>
      <c r="AO1643" s="38"/>
      <c r="AP1643" s="38"/>
      <c r="AQ1643" s="38"/>
      <c r="AR1643" s="38"/>
      <c r="AS1643" s="38"/>
      <c r="AT1643" s="38"/>
      <c r="AU1643" s="38"/>
      <c r="AV1643" s="38"/>
      <c r="AW1643" s="38"/>
      <c r="AX1643" s="38"/>
      <c r="AY1643" s="38"/>
      <c r="AZ1643" s="38"/>
      <c r="BA1643" s="38"/>
      <c r="BB1643" s="38"/>
      <c r="BC1643" s="38"/>
      <c r="BD1643" s="38"/>
      <c r="BE1643" s="38"/>
      <c r="BF1643" s="38"/>
      <c r="BG1643" s="38"/>
      <c r="BH1643" s="38"/>
      <c r="BI1643" s="38"/>
      <c r="BJ1643" s="38"/>
      <c r="BK1643" s="38"/>
      <c r="BL1643" s="38"/>
      <c r="BM1643" s="38"/>
      <c r="BN1643" s="38"/>
    </row>
    <row r="1644" spans="1:66" s="197" customFormat="1" ht="14.25" customHeight="1">
      <c r="A1644" s="13"/>
      <c r="B1644" s="62"/>
      <c r="C1644" s="61"/>
      <c r="D1644" s="16"/>
      <c r="E1644" s="17"/>
      <c r="F1644" s="17"/>
      <c r="G1644" s="18"/>
      <c r="H1644" s="18"/>
      <c r="I1644" s="16"/>
      <c r="J1644" s="16"/>
      <c r="K1644" s="16">
        <v>0.5</v>
      </c>
      <c r="L1644" s="16"/>
      <c r="M1644" s="16"/>
      <c r="N1644" s="16"/>
      <c r="O1644" s="18"/>
      <c r="P1644" s="18"/>
      <c r="S1644" s="38"/>
      <c r="T1644" s="38"/>
      <c r="U1644" s="38"/>
      <c r="V1644" s="38"/>
      <c r="W1644" s="38"/>
      <c r="X1644" s="38"/>
      <c r="Y1644" s="38"/>
      <c r="Z1644" s="38"/>
      <c r="AA1644" s="38"/>
      <c r="AB1644" s="38"/>
      <c r="AC1644" s="38"/>
      <c r="AD1644" s="38"/>
      <c r="AE1644" s="38"/>
      <c r="AF1644" s="38"/>
      <c r="AG1644" s="38"/>
      <c r="AH1644" s="38"/>
      <c r="AI1644" s="38"/>
      <c r="AJ1644" s="38"/>
      <c r="AK1644" s="38"/>
      <c r="AL1644" s="38"/>
      <c r="AM1644" s="38"/>
      <c r="AN1644" s="38"/>
      <c r="AO1644" s="38"/>
      <c r="AP1644" s="38"/>
      <c r="AQ1644" s="38"/>
      <c r="AR1644" s="38"/>
      <c r="AS1644" s="38"/>
      <c r="AT1644" s="38"/>
      <c r="AU1644" s="38"/>
      <c r="AV1644" s="38"/>
      <c r="AW1644" s="38"/>
      <c r="AX1644" s="38"/>
      <c r="AY1644" s="38"/>
      <c r="AZ1644" s="38"/>
      <c r="BA1644" s="38"/>
      <c r="BB1644" s="38"/>
      <c r="BC1644" s="38"/>
      <c r="BD1644" s="38"/>
      <c r="BE1644" s="38"/>
      <c r="BF1644" s="38"/>
      <c r="BG1644" s="38"/>
      <c r="BH1644" s="38"/>
      <c r="BI1644" s="38"/>
      <c r="BJ1644" s="38"/>
      <c r="BK1644" s="38"/>
      <c r="BL1644" s="38"/>
      <c r="BM1644" s="38"/>
      <c r="BN1644" s="38"/>
    </row>
    <row r="1645" spans="1:66" s="197" customFormat="1" ht="14.25" customHeight="1">
      <c r="A1645" s="13">
        <v>11</v>
      </c>
      <c r="B1645" s="62" t="s">
        <v>1693</v>
      </c>
      <c r="C1645" s="61">
        <v>9</v>
      </c>
      <c r="D1645" s="16">
        <v>4</v>
      </c>
      <c r="E1645" s="17"/>
      <c r="F1645" s="17">
        <v>1</v>
      </c>
      <c r="G1645" s="18">
        <v>1925</v>
      </c>
      <c r="H1645" s="18" t="s">
        <v>994</v>
      </c>
      <c r="I1645" s="16">
        <v>1</v>
      </c>
      <c r="J1645" s="16"/>
      <c r="K1645" s="16"/>
      <c r="L1645" s="16"/>
      <c r="M1645" s="16"/>
      <c r="N1645" s="16"/>
      <c r="O1645" s="18"/>
      <c r="P1645" s="18" t="s">
        <v>1003</v>
      </c>
      <c r="S1645" s="38"/>
      <c r="T1645" s="38"/>
      <c r="U1645" s="38"/>
      <c r="V1645" s="38"/>
      <c r="W1645" s="38"/>
      <c r="X1645" s="38"/>
      <c r="Y1645" s="38"/>
      <c r="Z1645" s="38"/>
      <c r="AA1645" s="38"/>
      <c r="AB1645" s="38"/>
      <c r="AC1645" s="38"/>
      <c r="AD1645" s="38"/>
      <c r="AE1645" s="38"/>
      <c r="AF1645" s="38"/>
      <c r="AG1645" s="38"/>
      <c r="AH1645" s="38"/>
      <c r="AI1645" s="38"/>
      <c r="AJ1645" s="38"/>
      <c r="AK1645" s="38"/>
      <c r="AL1645" s="38"/>
      <c r="AM1645" s="38"/>
      <c r="AN1645" s="38"/>
      <c r="AO1645" s="38"/>
      <c r="AP1645" s="38"/>
      <c r="AQ1645" s="38"/>
      <c r="AR1645" s="38"/>
      <c r="AS1645" s="38"/>
      <c r="AT1645" s="38"/>
      <c r="AU1645" s="38"/>
      <c r="AV1645" s="38"/>
      <c r="AW1645" s="38"/>
      <c r="AX1645" s="38"/>
      <c r="AY1645" s="38"/>
      <c r="AZ1645" s="38"/>
      <c r="BA1645" s="38"/>
      <c r="BB1645" s="38"/>
      <c r="BC1645" s="38"/>
      <c r="BD1645" s="38"/>
      <c r="BE1645" s="38"/>
      <c r="BF1645" s="38"/>
      <c r="BG1645" s="38"/>
      <c r="BH1645" s="38"/>
      <c r="BI1645" s="38"/>
      <c r="BJ1645" s="38"/>
      <c r="BK1645" s="38"/>
      <c r="BL1645" s="38"/>
      <c r="BM1645" s="38"/>
      <c r="BN1645" s="38"/>
    </row>
    <row r="1646" spans="1:66" s="197" customFormat="1" ht="14.25" customHeight="1">
      <c r="A1646" s="13"/>
      <c r="B1646" s="62"/>
      <c r="C1646" s="61"/>
      <c r="D1646" s="16"/>
      <c r="E1646" s="17"/>
      <c r="F1646" s="17">
        <v>1</v>
      </c>
      <c r="G1646" s="18"/>
      <c r="H1646" s="18" t="s">
        <v>996</v>
      </c>
      <c r="I1646" s="16">
        <v>1</v>
      </c>
      <c r="J1646" s="16"/>
      <c r="K1646" s="16"/>
      <c r="L1646" s="16"/>
      <c r="M1646" s="16"/>
      <c r="N1646" s="16"/>
      <c r="O1646" s="18"/>
      <c r="P1646" s="18" t="s">
        <v>1003</v>
      </c>
      <c r="S1646" s="38"/>
      <c r="T1646" s="38"/>
      <c r="U1646" s="38"/>
      <c r="V1646" s="38"/>
      <c r="W1646" s="38"/>
      <c r="X1646" s="38"/>
      <c r="Y1646" s="38"/>
      <c r="Z1646" s="38"/>
      <c r="AA1646" s="38"/>
      <c r="AB1646" s="38"/>
      <c r="AC1646" s="38"/>
      <c r="AD1646" s="38"/>
      <c r="AE1646" s="38"/>
      <c r="AF1646" s="38"/>
      <c r="AG1646" s="38"/>
      <c r="AH1646" s="38"/>
      <c r="AI1646" s="38"/>
      <c r="AJ1646" s="38"/>
      <c r="AK1646" s="38"/>
      <c r="AL1646" s="38"/>
      <c r="AM1646" s="38"/>
      <c r="AN1646" s="38"/>
      <c r="AO1646" s="38"/>
      <c r="AP1646" s="38"/>
      <c r="AQ1646" s="38"/>
      <c r="AR1646" s="38"/>
      <c r="AS1646" s="38"/>
      <c r="AT1646" s="38"/>
      <c r="AU1646" s="38"/>
      <c r="AV1646" s="38"/>
      <c r="AW1646" s="38"/>
      <c r="AX1646" s="38"/>
      <c r="AY1646" s="38"/>
      <c r="AZ1646" s="38"/>
      <c r="BA1646" s="38"/>
      <c r="BB1646" s="38"/>
      <c r="BC1646" s="38"/>
      <c r="BD1646" s="38"/>
      <c r="BE1646" s="38"/>
      <c r="BF1646" s="38"/>
      <c r="BG1646" s="38"/>
      <c r="BH1646" s="38"/>
      <c r="BI1646" s="38"/>
      <c r="BJ1646" s="38"/>
      <c r="BK1646" s="38"/>
      <c r="BL1646" s="38"/>
      <c r="BM1646" s="38"/>
      <c r="BN1646" s="38"/>
    </row>
    <row r="1647" spans="1:66" s="197" customFormat="1" ht="14.25" customHeight="1">
      <c r="A1647" s="13"/>
      <c r="B1647" s="62"/>
      <c r="C1647" s="61"/>
      <c r="D1647" s="16"/>
      <c r="E1647" s="17"/>
      <c r="F1647" s="17">
        <v>1</v>
      </c>
      <c r="G1647" s="18"/>
      <c r="H1647" s="18" t="s">
        <v>998</v>
      </c>
      <c r="I1647" s="16">
        <v>1</v>
      </c>
      <c r="J1647" s="16"/>
      <c r="K1647" s="16"/>
      <c r="L1647" s="16"/>
      <c r="M1647" s="16"/>
      <c r="N1647" s="16"/>
      <c r="O1647" s="18"/>
      <c r="P1647" s="18" t="s">
        <v>1003</v>
      </c>
      <c r="S1647" s="38"/>
      <c r="T1647" s="38"/>
      <c r="U1647" s="38"/>
      <c r="V1647" s="38"/>
      <c r="W1647" s="38"/>
      <c r="X1647" s="38"/>
      <c r="Y1647" s="38"/>
      <c r="Z1647" s="38"/>
      <c r="AA1647" s="38"/>
      <c r="AB1647" s="38"/>
      <c r="AC1647" s="38"/>
      <c r="AD1647" s="38"/>
      <c r="AE1647" s="38"/>
      <c r="AF1647" s="38"/>
      <c r="AG1647" s="38"/>
      <c r="AH1647" s="38"/>
      <c r="AI1647" s="38"/>
      <c r="AJ1647" s="38"/>
      <c r="AK1647" s="38"/>
      <c r="AL1647" s="38"/>
      <c r="AM1647" s="38"/>
      <c r="AN1647" s="38"/>
      <c r="AO1647" s="38"/>
      <c r="AP1647" s="38"/>
      <c r="AQ1647" s="38"/>
      <c r="AR1647" s="38"/>
      <c r="AS1647" s="38"/>
      <c r="AT1647" s="38"/>
      <c r="AU1647" s="38"/>
      <c r="AV1647" s="38"/>
      <c r="AW1647" s="38"/>
      <c r="AX1647" s="38"/>
      <c r="AY1647" s="38"/>
      <c r="AZ1647" s="38"/>
      <c r="BA1647" s="38"/>
      <c r="BB1647" s="38"/>
      <c r="BC1647" s="38"/>
      <c r="BD1647" s="38"/>
      <c r="BE1647" s="38"/>
      <c r="BF1647" s="38"/>
      <c r="BG1647" s="38"/>
      <c r="BH1647" s="38"/>
      <c r="BI1647" s="38"/>
      <c r="BJ1647" s="38"/>
      <c r="BK1647" s="38"/>
      <c r="BL1647" s="38"/>
      <c r="BM1647" s="38"/>
      <c r="BN1647" s="38"/>
    </row>
    <row r="1648" spans="1:66" s="197" customFormat="1" ht="14.25" customHeight="1">
      <c r="A1648" s="13"/>
      <c r="B1648" s="62"/>
      <c r="C1648" s="61"/>
      <c r="D1648" s="16"/>
      <c r="E1648" s="17"/>
      <c r="F1648" s="17">
        <v>1</v>
      </c>
      <c r="G1648" s="18"/>
      <c r="H1648" s="18"/>
      <c r="I1648" s="16"/>
      <c r="J1648" s="16"/>
      <c r="K1648" s="16">
        <v>1</v>
      </c>
      <c r="L1648" s="16"/>
      <c r="M1648" s="16"/>
      <c r="N1648" s="16"/>
      <c r="O1648" s="18"/>
      <c r="P1648" s="18" t="s">
        <v>1003</v>
      </c>
      <c r="S1648" s="38"/>
      <c r="T1648" s="38"/>
      <c r="U1648" s="38"/>
      <c r="V1648" s="38"/>
      <c r="W1648" s="38"/>
      <c r="X1648" s="38"/>
      <c r="Y1648" s="38"/>
      <c r="Z1648" s="38"/>
      <c r="AA1648" s="38"/>
      <c r="AB1648" s="38"/>
      <c r="AC1648" s="38"/>
      <c r="AD1648" s="38"/>
      <c r="AE1648" s="38"/>
      <c r="AF1648" s="38"/>
      <c r="AG1648" s="38"/>
      <c r="AH1648" s="38"/>
      <c r="AI1648" s="38"/>
      <c r="AJ1648" s="38"/>
      <c r="AK1648" s="38"/>
      <c r="AL1648" s="38"/>
      <c r="AM1648" s="38"/>
      <c r="AN1648" s="38"/>
      <c r="AO1648" s="38"/>
      <c r="AP1648" s="38"/>
      <c r="AQ1648" s="38"/>
      <c r="AR1648" s="38"/>
      <c r="AS1648" s="38"/>
      <c r="AT1648" s="38"/>
      <c r="AU1648" s="38"/>
      <c r="AV1648" s="38"/>
      <c r="AW1648" s="38"/>
      <c r="AX1648" s="38"/>
      <c r="AY1648" s="38"/>
      <c r="AZ1648" s="38"/>
      <c r="BA1648" s="38"/>
      <c r="BB1648" s="38"/>
      <c r="BC1648" s="38"/>
      <c r="BD1648" s="38"/>
      <c r="BE1648" s="38"/>
      <c r="BF1648" s="38"/>
      <c r="BG1648" s="38"/>
      <c r="BH1648" s="38"/>
      <c r="BI1648" s="38"/>
      <c r="BJ1648" s="38"/>
      <c r="BK1648" s="38"/>
      <c r="BL1648" s="38"/>
      <c r="BM1648" s="38"/>
      <c r="BN1648" s="38"/>
    </row>
    <row r="1649" spans="1:66" s="197" customFormat="1" ht="14.25" customHeight="1">
      <c r="A1649" s="13">
        <v>12</v>
      </c>
      <c r="B1649" s="62" t="s">
        <v>1695</v>
      </c>
      <c r="C1649" s="61">
        <v>8</v>
      </c>
      <c r="D1649" s="16">
        <v>4</v>
      </c>
      <c r="E1649" s="17"/>
      <c r="F1649" s="17">
        <v>1</v>
      </c>
      <c r="G1649" s="18">
        <v>1825</v>
      </c>
      <c r="H1649" s="18"/>
      <c r="I1649" s="16"/>
      <c r="J1649" s="16"/>
      <c r="K1649" s="16">
        <v>1</v>
      </c>
      <c r="L1649" s="16"/>
      <c r="M1649" s="16"/>
      <c r="N1649" s="16"/>
      <c r="O1649" s="18"/>
      <c r="P1649" s="18" t="s">
        <v>1003</v>
      </c>
      <c r="S1649" s="38"/>
      <c r="T1649" s="38"/>
      <c r="U1649" s="38"/>
      <c r="V1649" s="38"/>
      <c r="W1649" s="38"/>
      <c r="X1649" s="38"/>
      <c r="Y1649" s="38"/>
      <c r="Z1649" s="38"/>
      <c r="AA1649" s="38"/>
      <c r="AB1649" s="38"/>
      <c r="AC1649" s="38"/>
      <c r="AD1649" s="38"/>
      <c r="AE1649" s="38"/>
      <c r="AF1649" s="38"/>
      <c r="AG1649" s="38"/>
      <c r="AH1649" s="38"/>
      <c r="AI1649" s="38"/>
      <c r="AJ1649" s="38"/>
      <c r="AK1649" s="38"/>
      <c r="AL1649" s="38"/>
      <c r="AM1649" s="38"/>
      <c r="AN1649" s="38"/>
      <c r="AO1649" s="38"/>
      <c r="AP1649" s="38"/>
      <c r="AQ1649" s="38"/>
      <c r="AR1649" s="38"/>
      <c r="AS1649" s="38"/>
      <c r="AT1649" s="38"/>
      <c r="AU1649" s="38"/>
      <c r="AV1649" s="38"/>
      <c r="AW1649" s="38"/>
      <c r="AX1649" s="38"/>
      <c r="AY1649" s="38"/>
      <c r="AZ1649" s="38"/>
      <c r="BA1649" s="38"/>
      <c r="BB1649" s="38"/>
      <c r="BC1649" s="38"/>
      <c r="BD1649" s="38"/>
      <c r="BE1649" s="38"/>
      <c r="BF1649" s="38"/>
      <c r="BG1649" s="38"/>
      <c r="BH1649" s="38"/>
      <c r="BI1649" s="38"/>
      <c r="BJ1649" s="38"/>
      <c r="BK1649" s="38"/>
      <c r="BL1649" s="38"/>
      <c r="BM1649" s="38"/>
      <c r="BN1649" s="38"/>
    </row>
    <row r="1650" spans="1:66" s="197" customFormat="1" ht="14.25" customHeight="1">
      <c r="A1650" s="13"/>
      <c r="B1650" s="62"/>
      <c r="C1650" s="61"/>
      <c r="D1650" s="16"/>
      <c r="E1650" s="17"/>
      <c r="F1650" s="17">
        <v>1</v>
      </c>
      <c r="G1650" s="18"/>
      <c r="H1650" s="18"/>
      <c r="I1650" s="16"/>
      <c r="J1650" s="16"/>
      <c r="K1650" s="16">
        <v>1</v>
      </c>
      <c r="L1650" s="16"/>
      <c r="M1650" s="16"/>
      <c r="N1650" s="16"/>
      <c r="O1650" s="18"/>
      <c r="P1650" s="18" t="s">
        <v>1003</v>
      </c>
      <c r="S1650" s="38"/>
      <c r="T1650" s="38"/>
      <c r="U1650" s="38"/>
      <c r="V1650" s="38"/>
      <c r="W1650" s="38"/>
      <c r="X1650" s="38"/>
      <c r="Y1650" s="38"/>
      <c r="Z1650" s="38"/>
      <c r="AA1650" s="38"/>
      <c r="AB1650" s="38"/>
      <c r="AC1650" s="38"/>
      <c r="AD1650" s="38"/>
      <c r="AE1650" s="38"/>
      <c r="AF1650" s="38"/>
      <c r="AG1650" s="38"/>
      <c r="AH1650" s="38"/>
      <c r="AI1650" s="38"/>
      <c r="AJ1650" s="38"/>
      <c r="AK1650" s="38"/>
      <c r="AL1650" s="38"/>
      <c r="AM1650" s="38"/>
      <c r="AN1650" s="38"/>
      <c r="AO1650" s="38"/>
      <c r="AP1650" s="38"/>
      <c r="AQ1650" s="38"/>
      <c r="AR1650" s="38"/>
      <c r="AS1650" s="38"/>
      <c r="AT1650" s="38"/>
      <c r="AU1650" s="38"/>
      <c r="AV1650" s="38"/>
      <c r="AW1650" s="38"/>
      <c r="AX1650" s="38"/>
      <c r="AY1650" s="38"/>
      <c r="AZ1650" s="38"/>
      <c r="BA1650" s="38"/>
      <c r="BB1650" s="38"/>
      <c r="BC1650" s="38"/>
      <c r="BD1650" s="38"/>
      <c r="BE1650" s="38"/>
      <c r="BF1650" s="38"/>
      <c r="BG1650" s="38"/>
      <c r="BH1650" s="38"/>
      <c r="BI1650" s="38"/>
      <c r="BJ1650" s="38"/>
      <c r="BK1650" s="38"/>
      <c r="BL1650" s="38"/>
      <c r="BM1650" s="38"/>
      <c r="BN1650" s="38"/>
    </row>
    <row r="1651" spans="1:66" s="197" customFormat="1" ht="14.25" customHeight="1">
      <c r="A1651" s="13"/>
      <c r="B1651" s="62"/>
      <c r="C1651" s="61"/>
      <c r="D1651" s="16"/>
      <c r="E1651" s="17"/>
      <c r="F1651" s="17">
        <v>1</v>
      </c>
      <c r="G1651" s="18"/>
      <c r="H1651" s="18"/>
      <c r="I1651" s="16"/>
      <c r="J1651" s="16"/>
      <c r="K1651" s="16">
        <v>1</v>
      </c>
      <c r="L1651" s="16"/>
      <c r="M1651" s="16"/>
      <c r="N1651" s="16"/>
      <c r="O1651" s="18"/>
      <c r="P1651" s="18" t="s">
        <v>1003</v>
      </c>
      <c r="S1651" s="38"/>
      <c r="T1651" s="38"/>
      <c r="U1651" s="38"/>
      <c r="V1651" s="38"/>
      <c r="W1651" s="38"/>
      <c r="X1651" s="38"/>
      <c r="Y1651" s="38"/>
      <c r="Z1651" s="38"/>
      <c r="AA1651" s="38"/>
      <c r="AB1651" s="38"/>
      <c r="AC1651" s="38"/>
      <c r="AD1651" s="38"/>
      <c r="AE1651" s="38"/>
      <c r="AF1651" s="38"/>
      <c r="AG1651" s="38"/>
      <c r="AH1651" s="38"/>
      <c r="AI1651" s="38"/>
      <c r="AJ1651" s="38"/>
      <c r="AK1651" s="38"/>
      <c r="AL1651" s="38"/>
      <c r="AM1651" s="38"/>
      <c r="AN1651" s="38"/>
      <c r="AO1651" s="38"/>
      <c r="AP1651" s="38"/>
      <c r="AQ1651" s="38"/>
      <c r="AR1651" s="38"/>
      <c r="AS1651" s="38"/>
      <c r="AT1651" s="38"/>
      <c r="AU1651" s="38"/>
      <c r="AV1651" s="38"/>
      <c r="AW1651" s="38"/>
      <c r="AX1651" s="38"/>
      <c r="AY1651" s="38"/>
      <c r="AZ1651" s="38"/>
      <c r="BA1651" s="38"/>
      <c r="BB1651" s="38"/>
      <c r="BC1651" s="38"/>
      <c r="BD1651" s="38"/>
      <c r="BE1651" s="38"/>
      <c r="BF1651" s="38"/>
      <c r="BG1651" s="38"/>
      <c r="BH1651" s="38"/>
      <c r="BI1651" s="38"/>
      <c r="BJ1651" s="38"/>
      <c r="BK1651" s="38"/>
      <c r="BL1651" s="38"/>
      <c r="BM1651" s="38"/>
      <c r="BN1651" s="38"/>
    </row>
    <row r="1652" spans="1:66" s="197" customFormat="1" ht="14.25" customHeight="1">
      <c r="A1652" s="13"/>
      <c r="B1652" s="62"/>
      <c r="C1652" s="61"/>
      <c r="D1652" s="16"/>
      <c r="E1652" s="17"/>
      <c r="F1652" s="17">
        <v>1</v>
      </c>
      <c r="G1652" s="18"/>
      <c r="H1652" s="18"/>
      <c r="I1652" s="16"/>
      <c r="J1652" s="16"/>
      <c r="K1652" s="16">
        <v>1</v>
      </c>
      <c r="L1652" s="16"/>
      <c r="M1652" s="16"/>
      <c r="N1652" s="16"/>
      <c r="O1652" s="18"/>
      <c r="P1652" s="18" t="s">
        <v>1003</v>
      </c>
      <c r="S1652" s="38"/>
      <c r="T1652" s="38"/>
      <c r="U1652" s="38"/>
      <c r="V1652" s="38"/>
      <c r="W1652" s="38"/>
      <c r="X1652" s="38"/>
      <c r="Y1652" s="38"/>
      <c r="Z1652" s="38"/>
      <c r="AA1652" s="38"/>
      <c r="AB1652" s="38"/>
      <c r="AC1652" s="38"/>
      <c r="AD1652" s="38"/>
      <c r="AE1652" s="38"/>
      <c r="AF1652" s="38"/>
      <c r="AG1652" s="38"/>
      <c r="AH1652" s="38"/>
      <c r="AI1652" s="38"/>
      <c r="AJ1652" s="38"/>
      <c r="AK1652" s="38"/>
      <c r="AL1652" s="38"/>
      <c r="AM1652" s="38"/>
      <c r="AN1652" s="38"/>
      <c r="AO1652" s="38"/>
      <c r="AP1652" s="38"/>
      <c r="AQ1652" s="38"/>
      <c r="AR1652" s="38"/>
      <c r="AS1652" s="38"/>
      <c r="AT1652" s="38"/>
      <c r="AU1652" s="38"/>
      <c r="AV1652" s="38"/>
      <c r="AW1652" s="38"/>
      <c r="AX1652" s="38"/>
      <c r="AY1652" s="38"/>
      <c r="AZ1652" s="38"/>
      <c r="BA1652" s="38"/>
      <c r="BB1652" s="38"/>
      <c r="BC1652" s="38"/>
      <c r="BD1652" s="38"/>
      <c r="BE1652" s="38"/>
      <c r="BF1652" s="38"/>
      <c r="BG1652" s="38"/>
      <c r="BH1652" s="38"/>
      <c r="BI1652" s="38"/>
      <c r="BJ1652" s="38"/>
      <c r="BK1652" s="38"/>
      <c r="BL1652" s="38"/>
      <c r="BM1652" s="38"/>
      <c r="BN1652" s="38"/>
    </row>
    <row r="1653" spans="1:66" s="197" customFormat="1" ht="14.25" customHeight="1">
      <c r="A1653" s="13">
        <v>13</v>
      </c>
      <c r="B1653" s="62" t="s">
        <v>1696</v>
      </c>
      <c r="C1653" s="61">
        <v>5</v>
      </c>
      <c r="D1653" s="16">
        <v>1</v>
      </c>
      <c r="E1653" s="17"/>
      <c r="F1653" s="17">
        <v>1</v>
      </c>
      <c r="G1653" s="18">
        <v>1514</v>
      </c>
      <c r="H1653" s="18" t="s">
        <v>999</v>
      </c>
      <c r="I1653" s="16">
        <v>1</v>
      </c>
      <c r="J1653" s="16"/>
      <c r="K1653" s="16"/>
      <c r="L1653" s="16"/>
      <c r="M1653" s="16"/>
      <c r="N1653" s="16"/>
      <c r="O1653" s="18"/>
      <c r="P1653" s="18" t="s">
        <v>1003</v>
      </c>
      <c r="S1653" s="38"/>
      <c r="T1653" s="38"/>
      <c r="U1653" s="38"/>
      <c r="V1653" s="38"/>
      <c r="W1653" s="38"/>
      <c r="X1653" s="38"/>
      <c r="Y1653" s="38"/>
      <c r="Z1653" s="38"/>
      <c r="AA1653" s="38"/>
      <c r="AB1653" s="38"/>
      <c r="AC1653" s="38"/>
      <c r="AD1653" s="38"/>
      <c r="AE1653" s="38"/>
      <c r="AF1653" s="38"/>
      <c r="AG1653" s="38"/>
      <c r="AH1653" s="38"/>
      <c r="AI1653" s="38"/>
      <c r="AJ1653" s="38"/>
      <c r="AK1653" s="38"/>
      <c r="AL1653" s="38"/>
      <c r="AM1653" s="38"/>
      <c r="AN1653" s="38"/>
      <c r="AO1653" s="38"/>
      <c r="AP1653" s="38"/>
      <c r="AQ1653" s="38"/>
      <c r="AR1653" s="38"/>
      <c r="AS1653" s="38"/>
      <c r="AT1653" s="38"/>
      <c r="AU1653" s="38"/>
      <c r="AV1653" s="38"/>
      <c r="AW1653" s="38"/>
      <c r="AX1653" s="38"/>
      <c r="AY1653" s="38"/>
      <c r="AZ1653" s="38"/>
      <c r="BA1653" s="38"/>
      <c r="BB1653" s="38"/>
      <c r="BC1653" s="38"/>
      <c r="BD1653" s="38"/>
      <c r="BE1653" s="38"/>
      <c r="BF1653" s="38"/>
      <c r="BG1653" s="38"/>
      <c r="BH1653" s="38"/>
      <c r="BI1653" s="38"/>
      <c r="BJ1653" s="38"/>
      <c r="BK1653" s="38"/>
      <c r="BL1653" s="38"/>
      <c r="BM1653" s="38"/>
      <c r="BN1653" s="38"/>
    </row>
    <row r="1654" spans="1:16" ht="14.25" customHeight="1">
      <c r="A1654" s="281" t="s">
        <v>147</v>
      </c>
      <c r="B1654" s="281"/>
      <c r="C1654" s="68"/>
      <c r="D1654" s="11">
        <f>SUM(D1629:D1653)</f>
        <v>19</v>
      </c>
      <c r="E1654" s="11"/>
      <c r="F1654" s="11"/>
      <c r="G1654" s="19"/>
      <c r="H1654" s="19"/>
      <c r="I1654" s="11"/>
      <c r="J1654" s="11"/>
      <c r="K1654" s="11"/>
      <c r="L1654" s="11"/>
      <c r="M1654" s="11"/>
      <c r="N1654" s="11"/>
      <c r="O1654" s="19"/>
      <c r="P1654" s="19"/>
    </row>
    <row r="1655" spans="1:16" ht="13.5" customHeight="1">
      <c r="A1655" s="277" t="s">
        <v>122</v>
      </c>
      <c r="B1655" s="277"/>
      <c r="C1655" s="68"/>
      <c r="D1655" s="9">
        <f>D1629+D1630+D1632+D1634+D1635+D1636+D1637+D1639+D1640+D1643+D1645+D1649+D1653</f>
        <v>19</v>
      </c>
      <c r="E1655" s="11"/>
      <c r="F1655" s="11"/>
      <c r="G1655" s="19"/>
      <c r="H1655" s="19"/>
      <c r="I1655" s="11"/>
      <c r="J1655" s="11"/>
      <c r="K1655" s="11"/>
      <c r="L1655" s="11"/>
      <c r="M1655" s="11"/>
      <c r="N1655" s="11"/>
      <c r="O1655" s="19"/>
      <c r="P1655" s="19"/>
    </row>
    <row r="1656" spans="1:16" s="188" customFormat="1" ht="18" customHeight="1">
      <c r="A1656" s="212"/>
      <c r="B1656" s="212" t="s">
        <v>1697</v>
      </c>
      <c r="C1656" s="212"/>
      <c r="D1656" s="198">
        <f>SUM(E1656:F1656)</f>
        <v>53</v>
      </c>
      <c r="E1656" s="198">
        <f>SUM(E1657:E1715)</f>
        <v>7</v>
      </c>
      <c r="F1656" s="198">
        <f>SUM(F1657:F1715)</f>
        <v>46</v>
      </c>
      <c r="G1656" s="97"/>
      <c r="H1656" s="240"/>
      <c r="I1656" s="139"/>
      <c r="J1656" s="139"/>
      <c r="K1656" s="139"/>
      <c r="L1656" s="139"/>
      <c r="M1656" s="139"/>
      <c r="N1656" s="139"/>
      <c r="O1656" s="97"/>
      <c r="P1656" s="97"/>
    </row>
    <row r="1657" spans="1:16" ht="14.25" customHeight="1">
      <c r="A1657" s="6">
        <v>1</v>
      </c>
      <c r="B1657" s="51" t="s">
        <v>1698</v>
      </c>
      <c r="C1657" s="42">
        <v>11</v>
      </c>
      <c r="D1657" s="9">
        <v>1</v>
      </c>
      <c r="E1657" s="10">
        <v>1</v>
      </c>
      <c r="F1657" s="11"/>
      <c r="G1657" s="12">
        <v>2193</v>
      </c>
      <c r="H1657" s="12" t="s">
        <v>1699</v>
      </c>
      <c r="I1657" s="9">
        <v>1</v>
      </c>
      <c r="P1657" s="12" t="s">
        <v>1644</v>
      </c>
    </row>
    <row r="1658" spans="1:66" s="197" customFormat="1" ht="14.25" customHeight="1">
      <c r="A1658" s="13">
        <v>2</v>
      </c>
      <c r="B1658" s="62" t="s">
        <v>1047</v>
      </c>
      <c r="C1658" s="61">
        <v>10</v>
      </c>
      <c r="D1658" s="16">
        <v>1</v>
      </c>
      <c r="E1658" s="17"/>
      <c r="F1658" s="17">
        <v>1</v>
      </c>
      <c r="G1658" s="18">
        <v>2026</v>
      </c>
      <c r="H1658" s="18"/>
      <c r="I1658" s="16"/>
      <c r="J1658" s="16"/>
      <c r="K1658" s="16">
        <v>1</v>
      </c>
      <c r="L1658" s="16"/>
      <c r="M1658" s="16"/>
      <c r="N1658" s="16"/>
      <c r="O1658" s="18"/>
      <c r="P1658" s="18" t="s">
        <v>1644</v>
      </c>
      <c r="S1658" s="38"/>
      <c r="T1658" s="38"/>
      <c r="U1658" s="38"/>
      <c r="V1658" s="38"/>
      <c r="W1658" s="38"/>
      <c r="X1658" s="38"/>
      <c r="Y1658" s="38"/>
      <c r="Z1658" s="38"/>
      <c r="AA1658" s="38"/>
      <c r="AB1658" s="38"/>
      <c r="AC1658" s="38"/>
      <c r="AD1658" s="38"/>
      <c r="AE1658" s="38"/>
      <c r="AF1658" s="38"/>
      <c r="AG1658" s="38"/>
      <c r="AH1658" s="38"/>
      <c r="AI1658" s="38"/>
      <c r="AJ1658" s="38"/>
      <c r="AK1658" s="38"/>
      <c r="AL1658" s="38"/>
      <c r="AM1658" s="38"/>
      <c r="AN1658" s="38"/>
      <c r="AO1658" s="38"/>
      <c r="AP1658" s="38"/>
      <c r="AQ1658" s="38"/>
      <c r="AR1658" s="38"/>
      <c r="AS1658" s="38"/>
      <c r="AT1658" s="38"/>
      <c r="AU1658" s="38"/>
      <c r="AV1658" s="38"/>
      <c r="AW1658" s="38"/>
      <c r="AX1658" s="38"/>
      <c r="AY1658" s="38"/>
      <c r="AZ1658" s="38"/>
      <c r="BA1658" s="38"/>
      <c r="BB1658" s="38"/>
      <c r="BC1658" s="38"/>
      <c r="BD1658" s="38"/>
      <c r="BE1658" s="38"/>
      <c r="BF1658" s="38"/>
      <c r="BG1658" s="38"/>
      <c r="BH1658" s="38"/>
      <c r="BI1658" s="38"/>
      <c r="BJ1658" s="38"/>
      <c r="BK1658" s="38"/>
      <c r="BL1658" s="38"/>
      <c r="BM1658" s="38"/>
      <c r="BN1658" s="38"/>
    </row>
    <row r="1659" spans="1:66" s="197" customFormat="1" ht="14.25" customHeight="1">
      <c r="A1659" s="13">
        <v>3</v>
      </c>
      <c r="B1659" s="62" t="s">
        <v>1700</v>
      </c>
      <c r="C1659" s="15">
        <v>9</v>
      </c>
      <c r="D1659" s="16">
        <v>1</v>
      </c>
      <c r="E1659" s="17"/>
      <c r="F1659" s="17">
        <v>1</v>
      </c>
      <c r="G1659" s="18">
        <v>1925</v>
      </c>
      <c r="H1659" s="18" t="s">
        <v>1701</v>
      </c>
      <c r="I1659" s="16">
        <v>0.5</v>
      </c>
      <c r="J1659" s="16"/>
      <c r="K1659" s="16"/>
      <c r="L1659" s="16"/>
      <c r="M1659" s="16"/>
      <c r="N1659" s="16"/>
      <c r="O1659" s="18"/>
      <c r="P1659" s="18" t="s">
        <v>1644</v>
      </c>
      <c r="S1659" s="38"/>
      <c r="T1659" s="38"/>
      <c r="U1659" s="38"/>
      <c r="V1659" s="38"/>
      <c r="W1659" s="38"/>
      <c r="X1659" s="38"/>
      <c r="Y1659" s="38"/>
      <c r="Z1659" s="38"/>
      <c r="AA1659" s="38"/>
      <c r="AB1659" s="38"/>
      <c r="AC1659" s="38"/>
      <c r="AD1659" s="38"/>
      <c r="AE1659" s="38"/>
      <c r="AF1659" s="38"/>
      <c r="AG1659" s="38"/>
      <c r="AH1659" s="38"/>
      <c r="AI1659" s="38"/>
      <c r="AJ1659" s="38"/>
      <c r="AK1659" s="38"/>
      <c r="AL1659" s="38"/>
      <c r="AM1659" s="38"/>
      <c r="AN1659" s="38"/>
      <c r="AO1659" s="38"/>
      <c r="AP1659" s="38"/>
      <c r="AQ1659" s="38"/>
      <c r="AR1659" s="38"/>
      <c r="AS1659" s="38"/>
      <c r="AT1659" s="38"/>
      <c r="AU1659" s="38"/>
      <c r="AV1659" s="38"/>
      <c r="AW1659" s="38"/>
      <c r="AX1659" s="38"/>
      <c r="AY1659" s="38"/>
      <c r="AZ1659" s="38"/>
      <c r="BA1659" s="38"/>
      <c r="BB1659" s="38"/>
      <c r="BC1659" s="38"/>
      <c r="BD1659" s="38"/>
      <c r="BE1659" s="38"/>
      <c r="BF1659" s="38"/>
      <c r="BG1659" s="38"/>
      <c r="BH1659" s="38"/>
      <c r="BI1659" s="38"/>
      <c r="BJ1659" s="38"/>
      <c r="BK1659" s="38"/>
      <c r="BL1659" s="38"/>
      <c r="BM1659" s="38"/>
      <c r="BN1659" s="38"/>
    </row>
    <row r="1660" spans="1:66" s="197" customFormat="1" ht="14.25" customHeight="1">
      <c r="A1660" s="13"/>
      <c r="B1660" s="62"/>
      <c r="C1660" s="15"/>
      <c r="D1660" s="16"/>
      <c r="E1660" s="17"/>
      <c r="F1660" s="17"/>
      <c r="G1660" s="18"/>
      <c r="H1660" s="18" t="s">
        <v>836</v>
      </c>
      <c r="I1660" s="16">
        <v>0.5</v>
      </c>
      <c r="J1660" s="16"/>
      <c r="K1660" s="16"/>
      <c r="L1660" s="16"/>
      <c r="M1660" s="16"/>
      <c r="N1660" s="16"/>
      <c r="O1660" s="18"/>
      <c r="P1660" s="18" t="s">
        <v>1644</v>
      </c>
      <c r="S1660" s="38"/>
      <c r="T1660" s="38"/>
      <c r="U1660" s="38"/>
      <c r="V1660" s="38"/>
      <c r="W1660" s="38"/>
      <c r="X1660" s="38"/>
      <c r="Y1660" s="38"/>
      <c r="Z1660" s="38"/>
      <c r="AA1660" s="38"/>
      <c r="AB1660" s="38"/>
      <c r="AC1660" s="38"/>
      <c r="AD1660" s="38"/>
      <c r="AE1660" s="38"/>
      <c r="AF1660" s="38"/>
      <c r="AG1660" s="38"/>
      <c r="AH1660" s="38"/>
      <c r="AI1660" s="38"/>
      <c r="AJ1660" s="38"/>
      <c r="AK1660" s="38"/>
      <c r="AL1660" s="38"/>
      <c r="AM1660" s="38"/>
      <c r="AN1660" s="38"/>
      <c r="AO1660" s="38"/>
      <c r="AP1660" s="38"/>
      <c r="AQ1660" s="38"/>
      <c r="AR1660" s="38"/>
      <c r="AS1660" s="38"/>
      <c r="AT1660" s="38"/>
      <c r="AU1660" s="38"/>
      <c r="AV1660" s="38"/>
      <c r="AW1660" s="38"/>
      <c r="AX1660" s="38"/>
      <c r="AY1660" s="38"/>
      <c r="AZ1660" s="38"/>
      <c r="BA1660" s="38"/>
      <c r="BB1660" s="38"/>
      <c r="BC1660" s="38"/>
      <c r="BD1660" s="38"/>
      <c r="BE1660" s="38"/>
      <c r="BF1660" s="38"/>
      <c r="BG1660" s="38"/>
      <c r="BH1660" s="38"/>
      <c r="BI1660" s="38"/>
      <c r="BJ1660" s="38"/>
      <c r="BK1660" s="38"/>
      <c r="BL1660" s="38"/>
      <c r="BM1660" s="38"/>
      <c r="BN1660" s="38"/>
    </row>
    <row r="1661" spans="1:66" s="197" customFormat="1" ht="14.25" customHeight="1">
      <c r="A1661" s="13">
        <v>4</v>
      </c>
      <c r="B1661" s="62" t="s">
        <v>1702</v>
      </c>
      <c r="C1661" s="61">
        <v>8</v>
      </c>
      <c r="D1661" s="16">
        <v>1</v>
      </c>
      <c r="E1661" s="17"/>
      <c r="F1661" s="17">
        <v>1</v>
      </c>
      <c r="G1661" s="18">
        <v>1825</v>
      </c>
      <c r="H1661" s="18" t="s">
        <v>1703</v>
      </c>
      <c r="I1661" s="16"/>
      <c r="J1661" s="16"/>
      <c r="K1661" s="16"/>
      <c r="L1661" s="16"/>
      <c r="M1661" s="16"/>
      <c r="N1661" s="108" t="s">
        <v>252</v>
      </c>
      <c r="O1661" s="69">
        <v>42671</v>
      </c>
      <c r="P1661" s="18" t="s">
        <v>1644</v>
      </c>
      <c r="S1661" s="38"/>
      <c r="T1661" s="38"/>
      <c r="U1661" s="38"/>
      <c r="V1661" s="38"/>
      <c r="W1661" s="38"/>
      <c r="X1661" s="38"/>
      <c r="Y1661" s="38"/>
      <c r="Z1661" s="38"/>
      <c r="AA1661" s="38"/>
      <c r="AB1661" s="38"/>
      <c r="AC1661" s="38"/>
      <c r="AD1661" s="38"/>
      <c r="AE1661" s="38"/>
      <c r="AF1661" s="38"/>
      <c r="AG1661" s="38"/>
      <c r="AH1661" s="38"/>
      <c r="AI1661" s="38"/>
      <c r="AJ1661" s="38"/>
      <c r="AK1661" s="38"/>
      <c r="AL1661" s="38"/>
      <c r="AM1661" s="38"/>
      <c r="AN1661" s="38"/>
      <c r="AO1661" s="38"/>
      <c r="AP1661" s="38"/>
      <c r="AQ1661" s="38"/>
      <c r="AR1661" s="38"/>
      <c r="AS1661" s="38"/>
      <c r="AT1661" s="38"/>
      <c r="AU1661" s="38"/>
      <c r="AV1661" s="38"/>
      <c r="AW1661" s="38"/>
      <c r="AX1661" s="38"/>
      <c r="AY1661" s="38"/>
      <c r="AZ1661" s="38"/>
      <c r="BA1661" s="38"/>
      <c r="BB1661" s="38"/>
      <c r="BC1661" s="38"/>
      <c r="BD1661" s="38"/>
      <c r="BE1661" s="38"/>
      <c r="BF1661" s="38"/>
      <c r="BG1661" s="38"/>
      <c r="BH1661" s="38"/>
      <c r="BI1661" s="38"/>
      <c r="BJ1661" s="38"/>
      <c r="BK1661" s="38"/>
      <c r="BL1661" s="38"/>
      <c r="BM1661" s="38"/>
      <c r="BN1661" s="38"/>
    </row>
    <row r="1662" spans="1:66" s="197" customFormat="1" ht="14.25" customHeight="1">
      <c r="A1662" s="13"/>
      <c r="B1662" s="62"/>
      <c r="C1662" s="61"/>
      <c r="D1662" s="16"/>
      <c r="E1662" s="17"/>
      <c r="F1662" s="17"/>
      <c r="G1662" s="18"/>
      <c r="H1662" s="18" t="s">
        <v>1704</v>
      </c>
      <c r="I1662" s="16">
        <v>1</v>
      </c>
      <c r="J1662" s="16"/>
      <c r="K1662" s="16"/>
      <c r="L1662" s="16"/>
      <c r="M1662" s="16"/>
      <c r="N1662" s="108" t="s">
        <v>255</v>
      </c>
      <c r="O1662" s="69"/>
      <c r="P1662" s="18" t="s">
        <v>1644</v>
      </c>
      <c r="S1662" s="38"/>
      <c r="T1662" s="38"/>
      <c r="U1662" s="38"/>
      <c r="V1662" s="38"/>
      <c r="W1662" s="38"/>
      <c r="X1662" s="38"/>
      <c r="Y1662" s="38"/>
      <c r="Z1662" s="38"/>
      <c r="AA1662" s="38"/>
      <c r="AB1662" s="38"/>
      <c r="AC1662" s="38"/>
      <c r="AD1662" s="38"/>
      <c r="AE1662" s="38"/>
      <c r="AF1662" s="38"/>
      <c r="AG1662" s="38"/>
      <c r="AH1662" s="38"/>
      <c r="AI1662" s="38"/>
      <c r="AJ1662" s="38"/>
      <c r="AK1662" s="38"/>
      <c r="AL1662" s="38"/>
      <c r="AM1662" s="38"/>
      <c r="AN1662" s="38"/>
      <c r="AO1662" s="38"/>
      <c r="AP1662" s="38"/>
      <c r="AQ1662" s="38"/>
      <c r="AR1662" s="38"/>
      <c r="AS1662" s="38"/>
      <c r="AT1662" s="38"/>
      <c r="AU1662" s="38"/>
      <c r="AV1662" s="38"/>
      <c r="AW1662" s="38"/>
      <c r="AX1662" s="38"/>
      <c r="AY1662" s="38"/>
      <c r="AZ1662" s="38"/>
      <c r="BA1662" s="38"/>
      <c r="BB1662" s="38"/>
      <c r="BC1662" s="38"/>
      <c r="BD1662" s="38"/>
      <c r="BE1662" s="38"/>
      <c r="BF1662" s="38"/>
      <c r="BG1662" s="38"/>
      <c r="BH1662" s="38"/>
      <c r="BI1662" s="38"/>
      <c r="BJ1662" s="38"/>
      <c r="BK1662" s="38"/>
      <c r="BL1662" s="38"/>
      <c r="BM1662" s="38"/>
      <c r="BN1662" s="38"/>
    </row>
    <row r="1663" spans="1:16" ht="14.25" customHeight="1">
      <c r="A1663" s="6">
        <v>5</v>
      </c>
      <c r="B1663" s="51" t="s">
        <v>1705</v>
      </c>
      <c r="C1663" s="42">
        <v>7</v>
      </c>
      <c r="D1663" s="9">
        <v>5</v>
      </c>
      <c r="E1663" s="10">
        <v>1</v>
      </c>
      <c r="F1663" s="11"/>
      <c r="G1663" s="12">
        <v>1714</v>
      </c>
      <c r="H1663" s="12" t="s">
        <v>1706</v>
      </c>
      <c r="I1663" s="9">
        <v>1</v>
      </c>
      <c r="P1663" s="12" t="s">
        <v>1644</v>
      </c>
    </row>
    <row r="1664" spans="1:16" ht="14.25" customHeight="1">
      <c r="A1664" s="6"/>
      <c r="B1664" s="51"/>
      <c r="E1664" s="10">
        <v>1</v>
      </c>
      <c r="F1664" s="11"/>
      <c r="H1664" s="12" t="s">
        <v>1707</v>
      </c>
      <c r="I1664" s="9">
        <v>1</v>
      </c>
      <c r="P1664" s="12" t="s">
        <v>1644</v>
      </c>
    </row>
    <row r="1665" spans="1:16" ht="14.25" customHeight="1">
      <c r="A1665" s="6"/>
      <c r="B1665" s="51"/>
      <c r="E1665" s="10">
        <v>1</v>
      </c>
      <c r="F1665" s="11"/>
      <c r="H1665" s="12" t="s">
        <v>1708</v>
      </c>
      <c r="I1665" s="9">
        <v>1</v>
      </c>
      <c r="P1665" s="12" t="s">
        <v>1644</v>
      </c>
    </row>
    <row r="1666" spans="1:16" ht="14.25" customHeight="1">
      <c r="A1666" s="6"/>
      <c r="B1666" s="51"/>
      <c r="E1666" s="10">
        <v>1</v>
      </c>
      <c r="F1666" s="11"/>
      <c r="H1666" s="12" t="s">
        <v>1709</v>
      </c>
      <c r="I1666" s="9">
        <v>1</v>
      </c>
      <c r="P1666" s="12" t="s">
        <v>1644</v>
      </c>
    </row>
    <row r="1667" spans="1:16" ht="14.25" customHeight="1">
      <c r="A1667" s="6"/>
      <c r="B1667" s="51"/>
      <c r="E1667" s="10">
        <v>1</v>
      </c>
      <c r="F1667" s="11"/>
      <c r="H1667" s="12" t="s">
        <v>1710</v>
      </c>
      <c r="I1667" s="9">
        <v>1</v>
      </c>
      <c r="P1667" s="12" t="s">
        <v>1644</v>
      </c>
    </row>
    <row r="1668" spans="1:16" ht="14.25" customHeight="1">
      <c r="A1668" s="6">
        <v>7</v>
      </c>
      <c r="B1668" s="51" t="s">
        <v>1711</v>
      </c>
      <c r="C1668" s="42">
        <v>5</v>
      </c>
      <c r="D1668" s="9">
        <v>1</v>
      </c>
      <c r="E1668" s="10">
        <v>1</v>
      </c>
      <c r="F1668" s="11"/>
      <c r="G1668" s="12">
        <v>1514</v>
      </c>
      <c r="H1668" s="12" t="s">
        <v>1701</v>
      </c>
      <c r="I1668" s="9">
        <v>1</v>
      </c>
      <c r="P1668" s="12" t="s">
        <v>1644</v>
      </c>
    </row>
    <row r="1669" spans="1:66" s="197" customFormat="1" ht="14.25" customHeight="1">
      <c r="A1669" s="13">
        <v>8</v>
      </c>
      <c r="B1669" s="26" t="s">
        <v>1712</v>
      </c>
      <c r="C1669" s="61">
        <v>3</v>
      </c>
      <c r="D1669" s="16">
        <v>23</v>
      </c>
      <c r="E1669" s="17"/>
      <c r="F1669" s="17">
        <v>1</v>
      </c>
      <c r="G1669" s="18">
        <v>1393</v>
      </c>
      <c r="H1669" s="18" t="s">
        <v>1713</v>
      </c>
      <c r="I1669" s="16">
        <v>1</v>
      </c>
      <c r="J1669" s="16"/>
      <c r="K1669" s="16"/>
      <c r="L1669" s="16"/>
      <c r="M1669" s="16"/>
      <c r="N1669" s="16"/>
      <c r="O1669" s="18"/>
      <c r="P1669" s="18" t="s">
        <v>1644</v>
      </c>
      <c r="S1669" s="38"/>
      <c r="T1669" s="38"/>
      <c r="U1669" s="38"/>
      <c r="V1669" s="38"/>
      <c r="W1669" s="38"/>
      <c r="X1669" s="38"/>
      <c r="Y1669" s="38"/>
      <c r="Z1669" s="38"/>
      <c r="AA1669" s="38"/>
      <c r="AB1669" s="38"/>
      <c r="AC1669" s="38"/>
      <c r="AD1669" s="38"/>
      <c r="AE1669" s="38"/>
      <c r="AF1669" s="38"/>
      <c r="AG1669" s="38"/>
      <c r="AH1669" s="38"/>
      <c r="AI1669" s="38"/>
      <c r="AJ1669" s="38"/>
      <c r="AK1669" s="38"/>
      <c r="AL1669" s="38"/>
      <c r="AM1669" s="38"/>
      <c r="AN1669" s="38"/>
      <c r="AO1669" s="38"/>
      <c r="AP1669" s="38"/>
      <c r="AQ1669" s="38"/>
      <c r="AR1669" s="38"/>
      <c r="AS1669" s="38"/>
      <c r="AT1669" s="38"/>
      <c r="AU1669" s="38"/>
      <c r="AV1669" s="38"/>
      <c r="AW1669" s="38"/>
      <c r="AX1669" s="38"/>
      <c r="AY1669" s="38"/>
      <c r="AZ1669" s="38"/>
      <c r="BA1669" s="38"/>
      <c r="BB1669" s="38"/>
      <c r="BC1669" s="38"/>
      <c r="BD1669" s="38"/>
      <c r="BE1669" s="38"/>
      <c r="BF1669" s="38"/>
      <c r="BG1669" s="38"/>
      <c r="BH1669" s="38"/>
      <c r="BI1669" s="38"/>
      <c r="BJ1669" s="38"/>
      <c r="BK1669" s="38"/>
      <c r="BL1669" s="38"/>
      <c r="BM1669" s="38"/>
      <c r="BN1669" s="38"/>
    </row>
    <row r="1670" spans="1:66" s="197" customFormat="1" ht="14.25" customHeight="1">
      <c r="A1670" s="13"/>
      <c r="B1670" s="26"/>
      <c r="C1670" s="61"/>
      <c r="D1670" s="16"/>
      <c r="E1670" s="17"/>
      <c r="F1670" s="17">
        <v>1</v>
      </c>
      <c r="G1670" s="18"/>
      <c r="H1670" s="18" t="s">
        <v>1714</v>
      </c>
      <c r="I1670" s="16">
        <v>1</v>
      </c>
      <c r="J1670" s="16"/>
      <c r="K1670" s="16"/>
      <c r="L1670" s="16"/>
      <c r="M1670" s="16"/>
      <c r="N1670" s="16"/>
      <c r="O1670" s="18"/>
      <c r="P1670" s="18" t="s">
        <v>1644</v>
      </c>
      <c r="S1670" s="38"/>
      <c r="T1670" s="38"/>
      <c r="U1670" s="38"/>
      <c r="V1670" s="38"/>
      <c r="W1670" s="38"/>
      <c r="X1670" s="38"/>
      <c r="Y1670" s="38"/>
      <c r="Z1670" s="38"/>
      <c r="AA1670" s="38"/>
      <c r="AB1670" s="38"/>
      <c r="AC1670" s="38"/>
      <c r="AD1670" s="38"/>
      <c r="AE1670" s="38"/>
      <c r="AF1670" s="38"/>
      <c r="AG1670" s="38"/>
      <c r="AH1670" s="38"/>
      <c r="AI1670" s="38"/>
      <c r="AJ1670" s="38"/>
      <c r="AK1670" s="38"/>
      <c r="AL1670" s="38"/>
      <c r="AM1670" s="38"/>
      <c r="AN1670" s="38"/>
      <c r="AO1670" s="38"/>
      <c r="AP1670" s="38"/>
      <c r="AQ1670" s="38"/>
      <c r="AR1670" s="38"/>
      <c r="AS1670" s="38"/>
      <c r="AT1670" s="38"/>
      <c r="AU1670" s="38"/>
      <c r="AV1670" s="38"/>
      <c r="AW1670" s="38"/>
      <c r="AX1670" s="38"/>
      <c r="AY1670" s="38"/>
      <c r="AZ1670" s="38"/>
      <c r="BA1670" s="38"/>
      <c r="BB1670" s="38"/>
      <c r="BC1670" s="38"/>
      <c r="BD1670" s="38"/>
      <c r="BE1670" s="38"/>
      <c r="BF1670" s="38"/>
      <c r="BG1670" s="38"/>
      <c r="BH1670" s="38"/>
      <c r="BI1670" s="38"/>
      <c r="BJ1670" s="38"/>
      <c r="BK1670" s="38"/>
      <c r="BL1670" s="38"/>
      <c r="BM1670" s="38"/>
      <c r="BN1670" s="38"/>
    </row>
    <row r="1671" spans="1:66" s="197" customFormat="1" ht="14.25" customHeight="1">
      <c r="A1671" s="13"/>
      <c r="B1671" s="26"/>
      <c r="C1671" s="61"/>
      <c r="D1671" s="16"/>
      <c r="E1671" s="17"/>
      <c r="F1671" s="17">
        <v>1</v>
      </c>
      <c r="G1671" s="18"/>
      <c r="H1671" s="18" t="s">
        <v>1715</v>
      </c>
      <c r="I1671" s="16">
        <v>1</v>
      </c>
      <c r="J1671" s="16"/>
      <c r="K1671" s="16"/>
      <c r="L1671" s="16"/>
      <c r="M1671" s="16"/>
      <c r="N1671" s="16"/>
      <c r="O1671" s="18"/>
      <c r="P1671" s="18" t="s">
        <v>1644</v>
      </c>
      <c r="S1671" s="38"/>
      <c r="T1671" s="38"/>
      <c r="U1671" s="38"/>
      <c r="V1671" s="38"/>
      <c r="W1671" s="38"/>
      <c r="X1671" s="38"/>
      <c r="Y1671" s="38"/>
      <c r="Z1671" s="38"/>
      <c r="AA1671" s="38"/>
      <c r="AB1671" s="38"/>
      <c r="AC1671" s="38"/>
      <c r="AD1671" s="38"/>
      <c r="AE1671" s="38"/>
      <c r="AF1671" s="38"/>
      <c r="AG1671" s="38"/>
      <c r="AH1671" s="38"/>
      <c r="AI1671" s="38"/>
      <c r="AJ1671" s="38"/>
      <c r="AK1671" s="38"/>
      <c r="AL1671" s="38"/>
      <c r="AM1671" s="38"/>
      <c r="AN1671" s="38"/>
      <c r="AO1671" s="38"/>
      <c r="AP1671" s="38"/>
      <c r="AQ1671" s="38"/>
      <c r="AR1671" s="38"/>
      <c r="AS1671" s="38"/>
      <c r="AT1671" s="38"/>
      <c r="AU1671" s="38"/>
      <c r="AV1671" s="38"/>
      <c r="AW1671" s="38"/>
      <c r="AX1671" s="38"/>
      <c r="AY1671" s="38"/>
      <c r="AZ1671" s="38"/>
      <c r="BA1671" s="38"/>
      <c r="BB1671" s="38"/>
      <c r="BC1671" s="38"/>
      <c r="BD1671" s="38"/>
      <c r="BE1671" s="38"/>
      <c r="BF1671" s="38"/>
      <c r="BG1671" s="38"/>
      <c r="BH1671" s="38"/>
      <c r="BI1671" s="38"/>
      <c r="BJ1671" s="38"/>
      <c r="BK1671" s="38"/>
      <c r="BL1671" s="38"/>
      <c r="BM1671" s="38"/>
      <c r="BN1671" s="38"/>
    </row>
    <row r="1672" spans="1:66" s="197" customFormat="1" ht="14.25" customHeight="1">
      <c r="A1672" s="13"/>
      <c r="B1672" s="26"/>
      <c r="C1672" s="61"/>
      <c r="D1672" s="16"/>
      <c r="E1672" s="17"/>
      <c r="F1672" s="17">
        <v>1</v>
      </c>
      <c r="G1672" s="18"/>
      <c r="H1672" s="18" t="s">
        <v>1716</v>
      </c>
      <c r="I1672" s="16">
        <v>1</v>
      </c>
      <c r="J1672" s="16"/>
      <c r="K1672" s="16"/>
      <c r="L1672" s="16"/>
      <c r="M1672" s="16"/>
      <c r="N1672" s="16"/>
      <c r="O1672" s="18"/>
      <c r="P1672" s="18" t="s">
        <v>1644</v>
      </c>
      <c r="S1672" s="38"/>
      <c r="T1672" s="38"/>
      <c r="U1672" s="38"/>
      <c r="V1672" s="38"/>
      <c r="W1672" s="38"/>
      <c r="X1672" s="38"/>
      <c r="Y1672" s="38"/>
      <c r="Z1672" s="38"/>
      <c r="AA1672" s="38"/>
      <c r="AB1672" s="38"/>
      <c r="AC1672" s="38"/>
      <c r="AD1672" s="38"/>
      <c r="AE1672" s="38"/>
      <c r="AF1672" s="38"/>
      <c r="AG1672" s="38"/>
      <c r="AH1672" s="38"/>
      <c r="AI1672" s="38"/>
      <c r="AJ1672" s="38"/>
      <c r="AK1672" s="38"/>
      <c r="AL1672" s="38"/>
      <c r="AM1672" s="38"/>
      <c r="AN1672" s="38"/>
      <c r="AO1672" s="38"/>
      <c r="AP1672" s="38"/>
      <c r="AQ1672" s="38"/>
      <c r="AR1672" s="38"/>
      <c r="AS1672" s="38"/>
      <c r="AT1672" s="38"/>
      <c r="AU1672" s="38"/>
      <c r="AV1672" s="38"/>
      <c r="AW1672" s="38"/>
      <c r="AX1672" s="38"/>
      <c r="AY1672" s="38"/>
      <c r="AZ1672" s="38"/>
      <c r="BA1672" s="38"/>
      <c r="BB1672" s="38"/>
      <c r="BC1672" s="38"/>
      <c r="BD1672" s="38"/>
      <c r="BE1672" s="38"/>
      <c r="BF1672" s="38"/>
      <c r="BG1672" s="38"/>
      <c r="BH1672" s="38"/>
      <c r="BI1672" s="38"/>
      <c r="BJ1672" s="38"/>
      <c r="BK1672" s="38"/>
      <c r="BL1672" s="38"/>
      <c r="BM1672" s="38"/>
      <c r="BN1672" s="38"/>
    </row>
    <row r="1673" spans="1:66" s="197" customFormat="1" ht="14.25" customHeight="1">
      <c r="A1673" s="13"/>
      <c r="B1673" s="26"/>
      <c r="C1673" s="61"/>
      <c r="D1673" s="16"/>
      <c r="E1673" s="17"/>
      <c r="F1673" s="17">
        <v>1</v>
      </c>
      <c r="G1673" s="18"/>
      <c r="H1673" s="18" t="s">
        <v>1717</v>
      </c>
      <c r="I1673" s="16">
        <v>1</v>
      </c>
      <c r="J1673" s="16"/>
      <c r="K1673" s="16"/>
      <c r="L1673" s="16"/>
      <c r="M1673" s="16"/>
      <c r="N1673" s="16"/>
      <c r="O1673" s="18"/>
      <c r="P1673" s="18" t="s">
        <v>1644</v>
      </c>
      <c r="S1673" s="38"/>
      <c r="T1673" s="38"/>
      <c r="U1673" s="38"/>
      <c r="V1673" s="38"/>
      <c r="W1673" s="38"/>
      <c r="X1673" s="38"/>
      <c r="Y1673" s="38"/>
      <c r="Z1673" s="38"/>
      <c r="AA1673" s="38"/>
      <c r="AB1673" s="38"/>
      <c r="AC1673" s="38"/>
      <c r="AD1673" s="38"/>
      <c r="AE1673" s="38"/>
      <c r="AF1673" s="38"/>
      <c r="AG1673" s="38"/>
      <c r="AH1673" s="38"/>
      <c r="AI1673" s="38"/>
      <c r="AJ1673" s="38"/>
      <c r="AK1673" s="38"/>
      <c r="AL1673" s="38"/>
      <c r="AM1673" s="38"/>
      <c r="AN1673" s="38"/>
      <c r="AO1673" s="38"/>
      <c r="AP1673" s="38"/>
      <c r="AQ1673" s="38"/>
      <c r="AR1673" s="38"/>
      <c r="AS1673" s="38"/>
      <c r="AT1673" s="38"/>
      <c r="AU1673" s="38"/>
      <c r="AV1673" s="38"/>
      <c r="AW1673" s="38"/>
      <c r="AX1673" s="38"/>
      <c r="AY1673" s="38"/>
      <c r="AZ1673" s="38"/>
      <c r="BA1673" s="38"/>
      <c r="BB1673" s="38"/>
      <c r="BC1673" s="38"/>
      <c r="BD1673" s="38"/>
      <c r="BE1673" s="38"/>
      <c r="BF1673" s="38"/>
      <c r="BG1673" s="38"/>
      <c r="BH1673" s="38"/>
      <c r="BI1673" s="38"/>
      <c r="BJ1673" s="38"/>
      <c r="BK1673" s="38"/>
      <c r="BL1673" s="38"/>
      <c r="BM1673" s="38"/>
      <c r="BN1673" s="38"/>
    </row>
    <row r="1674" spans="1:66" s="197" customFormat="1" ht="14.25" customHeight="1">
      <c r="A1674" s="13"/>
      <c r="B1674" s="26"/>
      <c r="C1674" s="61"/>
      <c r="D1674" s="16"/>
      <c r="E1674" s="17"/>
      <c r="F1674" s="17">
        <v>1</v>
      </c>
      <c r="G1674" s="18"/>
      <c r="H1674" s="18" t="s">
        <v>1718</v>
      </c>
      <c r="I1674" s="16">
        <v>1</v>
      </c>
      <c r="J1674" s="16"/>
      <c r="K1674" s="16"/>
      <c r="L1674" s="16"/>
      <c r="M1674" s="16"/>
      <c r="N1674" s="16"/>
      <c r="O1674" s="18"/>
      <c r="P1674" s="18" t="s">
        <v>1644</v>
      </c>
      <c r="S1674" s="38"/>
      <c r="T1674" s="38"/>
      <c r="U1674" s="38"/>
      <c r="V1674" s="38"/>
      <c r="W1674" s="38"/>
      <c r="X1674" s="38"/>
      <c r="Y1674" s="38"/>
      <c r="Z1674" s="38"/>
      <c r="AA1674" s="38"/>
      <c r="AB1674" s="38"/>
      <c r="AC1674" s="38"/>
      <c r="AD1674" s="38"/>
      <c r="AE1674" s="38"/>
      <c r="AF1674" s="38"/>
      <c r="AG1674" s="38"/>
      <c r="AH1674" s="38"/>
      <c r="AI1674" s="38"/>
      <c r="AJ1674" s="38"/>
      <c r="AK1674" s="38"/>
      <c r="AL1674" s="38"/>
      <c r="AM1674" s="38"/>
      <c r="AN1674" s="38"/>
      <c r="AO1674" s="38"/>
      <c r="AP1674" s="38"/>
      <c r="AQ1674" s="38"/>
      <c r="AR1674" s="38"/>
      <c r="AS1674" s="38"/>
      <c r="AT1674" s="38"/>
      <c r="AU1674" s="38"/>
      <c r="AV1674" s="38"/>
      <c r="AW1674" s="38"/>
      <c r="AX1674" s="38"/>
      <c r="AY1674" s="38"/>
      <c r="AZ1674" s="38"/>
      <c r="BA1674" s="38"/>
      <c r="BB1674" s="38"/>
      <c r="BC1674" s="38"/>
      <c r="BD1674" s="38"/>
      <c r="BE1674" s="38"/>
      <c r="BF1674" s="38"/>
      <c r="BG1674" s="38"/>
      <c r="BH1674" s="38"/>
      <c r="BI1674" s="38"/>
      <c r="BJ1674" s="38"/>
      <c r="BK1674" s="38"/>
      <c r="BL1674" s="38"/>
      <c r="BM1674" s="38"/>
      <c r="BN1674" s="38"/>
    </row>
    <row r="1675" spans="1:66" s="197" customFormat="1" ht="14.25" customHeight="1">
      <c r="A1675" s="13"/>
      <c r="B1675" s="26"/>
      <c r="C1675" s="61"/>
      <c r="D1675" s="16"/>
      <c r="E1675" s="17"/>
      <c r="F1675" s="17">
        <v>1</v>
      </c>
      <c r="G1675" s="18"/>
      <c r="H1675" s="18" t="s">
        <v>1719</v>
      </c>
      <c r="I1675" s="16">
        <v>1</v>
      </c>
      <c r="J1675" s="16"/>
      <c r="K1675" s="16"/>
      <c r="L1675" s="16"/>
      <c r="M1675" s="16"/>
      <c r="N1675" s="16"/>
      <c r="O1675" s="18"/>
      <c r="P1675" s="18" t="s">
        <v>1644</v>
      </c>
      <c r="S1675" s="38"/>
      <c r="T1675" s="38"/>
      <c r="U1675" s="38"/>
      <c r="V1675" s="38"/>
      <c r="W1675" s="38"/>
      <c r="X1675" s="38"/>
      <c r="Y1675" s="38"/>
      <c r="Z1675" s="38"/>
      <c r="AA1675" s="38"/>
      <c r="AB1675" s="38"/>
      <c r="AC1675" s="38"/>
      <c r="AD1675" s="38"/>
      <c r="AE1675" s="38"/>
      <c r="AF1675" s="38"/>
      <c r="AG1675" s="38"/>
      <c r="AH1675" s="38"/>
      <c r="AI1675" s="38"/>
      <c r="AJ1675" s="38"/>
      <c r="AK1675" s="38"/>
      <c r="AL1675" s="38"/>
      <c r="AM1675" s="38"/>
      <c r="AN1675" s="38"/>
      <c r="AO1675" s="38"/>
      <c r="AP1675" s="38"/>
      <c r="AQ1675" s="38"/>
      <c r="AR1675" s="38"/>
      <c r="AS1675" s="38"/>
      <c r="AT1675" s="38"/>
      <c r="AU1675" s="38"/>
      <c r="AV1675" s="38"/>
      <c r="AW1675" s="38"/>
      <c r="AX1675" s="38"/>
      <c r="AY1675" s="38"/>
      <c r="AZ1675" s="38"/>
      <c r="BA1675" s="38"/>
      <c r="BB1675" s="38"/>
      <c r="BC1675" s="38"/>
      <c r="BD1675" s="38"/>
      <c r="BE1675" s="38"/>
      <c r="BF1675" s="38"/>
      <c r="BG1675" s="38"/>
      <c r="BH1675" s="38"/>
      <c r="BI1675" s="38"/>
      <c r="BJ1675" s="38"/>
      <c r="BK1675" s="38"/>
      <c r="BL1675" s="38"/>
      <c r="BM1675" s="38"/>
      <c r="BN1675" s="38"/>
    </row>
    <row r="1676" spans="1:66" s="197" customFormat="1" ht="14.25" customHeight="1">
      <c r="A1676" s="13"/>
      <c r="B1676" s="26"/>
      <c r="C1676" s="61"/>
      <c r="D1676" s="16"/>
      <c r="E1676" s="17"/>
      <c r="F1676" s="17">
        <v>1</v>
      </c>
      <c r="G1676" s="18"/>
      <c r="H1676" s="18" t="s">
        <v>1720</v>
      </c>
      <c r="I1676" s="16">
        <v>1</v>
      </c>
      <c r="J1676" s="16"/>
      <c r="K1676" s="16"/>
      <c r="L1676" s="16"/>
      <c r="M1676" s="16"/>
      <c r="N1676" s="16"/>
      <c r="O1676" s="18"/>
      <c r="P1676" s="18" t="s">
        <v>1644</v>
      </c>
      <c r="S1676" s="38"/>
      <c r="T1676" s="38"/>
      <c r="U1676" s="38"/>
      <c r="V1676" s="38"/>
      <c r="W1676" s="38"/>
      <c r="X1676" s="38"/>
      <c r="Y1676" s="38"/>
      <c r="Z1676" s="38"/>
      <c r="AA1676" s="38"/>
      <c r="AB1676" s="38"/>
      <c r="AC1676" s="38"/>
      <c r="AD1676" s="38"/>
      <c r="AE1676" s="38"/>
      <c r="AF1676" s="38"/>
      <c r="AG1676" s="38"/>
      <c r="AH1676" s="38"/>
      <c r="AI1676" s="38"/>
      <c r="AJ1676" s="38"/>
      <c r="AK1676" s="38"/>
      <c r="AL1676" s="38"/>
      <c r="AM1676" s="38"/>
      <c r="AN1676" s="38"/>
      <c r="AO1676" s="38"/>
      <c r="AP1676" s="38"/>
      <c r="AQ1676" s="38"/>
      <c r="AR1676" s="38"/>
      <c r="AS1676" s="38"/>
      <c r="AT1676" s="38"/>
      <c r="AU1676" s="38"/>
      <c r="AV1676" s="38"/>
      <c r="AW1676" s="38"/>
      <c r="AX1676" s="38"/>
      <c r="AY1676" s="38"/>
      <c r="AZ1676" s="38"/>
      <c r="BA1676" s="38"/>
      <c r="BB1676" s="38"/>
      <c r="BC1676" s="38"/>
      <c r="BD1676" s="38"/>
      <c r="BE1676" s="38"/>
      <c r="BF1676" s="38"/>
      <c r="BG1676" s="38"/>
      <c r="BH1676" s="38"/>
      <c r="BI1676" s="38"/>
      <c r="BJ1676" s="38"/>
      <c r="BK1676" s="38"/>
      <c r="BL1676" s="38"/>
      <c r="BM1676" s="38"/>
      <c r="BN1676" s="38"/>
    </row>
    <row r="1677" spans="1:66" s="197" customFormat="1" ht="14.25" customHeight="1">
      <c r="A1677" s="13"/>
      <c r="B1677" s="26"/>
      <c r="C1677" s="61"/>
      <c r="D1677" s="16"/>
      <c r="E1677" s="17"/>
      <c r="F1677" s="17">
        <v>1</v>
      </c>
      <c r="G1677" s="18"/>
      <c r="H1677" s="18" t="s">
        <v>1721</v>
      </c>
      <c r="I1677" s="16">
        <v>1</v>
      </c>
      <c r="J1677" s="16"/>
      <c r="K1677" s="16"/>
      <c r="L1677" s="16"/>
      <c r="M1677" s="16"/>
      <c r="N1677" s="16"/>
      <c r="O1677" s="18"/>
      <c r="P1677" s="18" t="s">
        <v>1644</v>
      </c>
      <c r="S1677" s="38"/>
      <c r="T1677" s="38"/>
      <c r="U1677" s="38"/>
      <c r="V1677" s="38"/>
      <c r="W1677" s="38"/>
      <c r="X1677" s="38"/>
      <c r="Y1677" s="38"/>
      <c r="Z1677" s="38"/>
      <c r="AA1677" s="38"/>
      <c r="AB1677" s="38"/>
      <c r="AC1677" s="38"/>
      <c r="AD1677" s="38"/>
      <c r="AE1677" s="38"/>
      <c r="AF1677" s="38"/>
      <c r="AG1677" s="38"/>
      <c r="AH1677" s="38"/>
      <c r="AI1677" s="38"/>
      <c r="AJ1677" s="38"/>
      <c r="AK1677" s="38"/>
      <c r="AL1677" s="38"/>
      <c r="AM1677" s="38"/>
      <c r="AN1677" s="38"/>
      <c r="AO1677" s="38"/>
      <c r="AP1677" s="38"/>
      <c r="AQ1677" s="38"/>
      <c r="AR1677" s="38"/>
      <c r="AS1677" s="38"/>
      <c r="AT1677" s="38"/>
      <c r="AU1677" s="38"/>
      <c r="AV1677" s="38"/>
      <c r="AW1677" s="38"/>
      <c r="AX1677" s="38"/>
      <c r="AY1677" s="38"/>
      <c r="AZ1677" s="38"/>
      <c r="BA1677" s="38"/>
      <c r="BB1677" s="38"/>
      <c r="BC1677" s="38"/>
      <c r="BD1677" s="38"/>
      <c r="BE1677" s="38"/>
      <c r="BF1677" s="38"/>
      <c r="BG1677" s="38"/>
      <c r="BH1677" s="38"/>
      <c r="BI1677" s="38"/>
      <c r="BJ1677" s="38"/>
      <c r="BK1677" s="38"/>
      <c r="BL1677" s="38"/>
      <c r="BM1677" s="38"/>
      <c r="BN1677" s="38"/>
    </row>
    <row r="1678" spans="1:66" s="197" customFormat="1" ht="14.25" customHeight="1">
      <c r="A1678" s="13"/>
      <c r="B1678" s="26"/>
      <c r="C1678" s="61"/>
      <c r="D1678" s="16"/>
      <c r="E1678" s="17"/>
      <c r="F1678" s="17">
        <v>1</v>
      </c>
      <c r="G1678" s="18"/>
      <c r="H1678" s="18" t="s">
        <v>1888</v>
      </c>
      <c r="I1678" s="16">
        <v>1</v>
      </c>
      <c r="J1678" s="16"/>
      <c r="K1678" s="16"/>
      <c r="L1678" s="16"/>
      <c r="M1678" s="16"/>
      <c r="N1678" s="16"/>
      <c r="O1678" s="18"/>
      <c r="P1678" s="18" t="s">
        <v>1644</v>
      </c>
      <c r="S1678" s="38"/>
      <c r="T1678" s="38"/>
      <c r="U1678" s="38"/>
      <c r="V1678" s="38"/>
      <c r="W1678" s="38"/>
      <c r="X1678" s="38"/>
      <c r="Y1678" s="38"/>
      <c r="Z1678" s="38"/>
      <c r="AA1678" s="38"/>
      <c r="AB1678" s="38"/>
      <c r="AC1678" s="38"/>
      <c r="AD1678" s="38"/>
      <c r="AE1678" s="38"/>
      <c r="AF1678" s="38"/>
      <c r="AG1678" s="38"/>
      <c r="AH1678" s="38"/>
      <c r="AI1678" s="38"/>
      <c r="AJ1678" s="38"/>
      <c r="AK1678" s="38"/>
      <c r="AL1678" s="38"/>
      <c r="AM1678" s="38"/>
      <c r="AN1678" s="38"/>
      <c r="AO1678" s="38"/>
      <c r="AP1678" s="38"/>
      <c r="AQ1678" s="38"/>
      <c r="AR1678" s="38"/>
      <c r="AS1678" s="38"/>
      <c r="AT1678" s="38"/>
      <c r="AU1678" s="38"/>
      <c r="AV1678" s="38"/>
      <c r="AW1678" s="38"/>
      <c r="AX1678" s="38"/>
      <c r="AY1678" s="38"/>
      <c r="AZ1678" s="38"/>
      <c r="BA1678" s="38"/>
      <c r="BB1678" s="38"/>
      <c r="BC1678" s="38"/>
      <c r="BD1678" s="38"/>
      <c r="BE1678" s="38"/>
      <c r="BF1678" s="38"/>
      <c r="BG1678" s="38"/>
      <c r="BH1678" s="38"/>
      <c r="BI1678" s="38"/>
      <c r="BJ1678" s="38"/>
      <c r="BK1678" s="38"/>
      <c r="BL1678" s="38"/>
      <c r="BM1678" s="38"/>
      <c r="BN1678" s="38"/>
    </row>
    <row r="1679" spans="1:66" s="197" customFormat="1" ht="14.25" customHeight="1">
      <c r="A1679" s="13"/>
      <c r="B1679" s="26"/>
      <c r="C1679" s="61"/>
      <c r="D1679" s="16"/>
      <c r="E1679" s="17"/>
      <c r="F1679" s="17">
        <v>1</v>
      </c>
      <c r="G1679" s="18"/>
      <c r="H1679" s="18" t="s">
        <v>756</v>
      </c>
      <c r="I1679" s="16">
        <v>1</v>
      </c>
      <c r="J1679" s="16"/>
      <c r="K1679" s="16"/>
      <c r="L1679" s="16"/>
      <c r="M1679" s="16"/>
      <c r="N1679" s="16"/>
      <c r="O1679" s="18"/>
      <c r="P1679" s="18" t="s">
        <v>1644</v>
      </c>
      <c r="S1679" s="38"/>
      <c r="T1679" s="38"/>
      <c r="U1679" s="38"/>
      <c r="V1679" s="38"/>
      <c r="W1679" s="38"/>
      <c r="X1679" s="38"/>
      <c r="Y1679" s="38"/>
      <c r="Z1679" s="38"/>
      <c r="AA1679" s="38"/>
      <c r="AB1679" s="38"/>
      <c r="AC1679" s="38"/>
      <c r="AD1679" s="38"/>
      <c r="AE1679" s="38"/>
      <c r="AF1679" s="38"/>
      <c r="AG1679" s="38"/>
      <c r="AH1679" s="38"/>
      <c r="AI1679" s="38"/>
      <c r="AJ1679" s="38"/>
      <c r="AK1679" s="38"/>
      <c r="AL1679" s="38"/>
      <c r="AM1679" s="38"/>
      <c r="AN1679" s="38"/>
      <c r="AO1679" s="38"/>
      <c r="AP1679" s="38"/>
      <c r="AQ1679" s="38"/>
      <c r="AR1679" s="38"/>
      <c r="AS1679" s="38"/>
      <c r="AT1679" s="38"/>
      <c r="AU1679" s="38"/>
      <c r="AV1679" s="38"/>
      <c r="AW1679" s="38"/>
      <c r="AX1679" s="38"/>
      <c r="AY1679" s="38"/>
      <c r="AZ1679" s="38"/>
      <c r="BA1679" s="38"/>
      <c r="BB1679" s="38"/>
      <c r="BC1679" s="38"/>
      <c r="BD1679" s="38"/>
      <c r="BE1679" s="38"/>
      <c r="BF1679" s="38"/>
      <c r="BG1679" s="38"/>
      <c r="BH1679" s="38"/>
      <c r="BI1679" s="38"/>
      <c r="BJ1679" s="38"/>
      <c r="BK1679" s="38"/>
      <c r="BL1679" s="38"/>
      <c r="BM1679" s="38"/>
      <c r="BN1679" s="38"/>
    </row>
    <row r="1680" spans="1:66" s="197" customFormat="1" ht="14.25" customHeight="1">
      <c r="A1680" s="13"/>
      <c r="B1680" s="26"/>
      <c r="C1680" s="61"/>
      <c r="D1680" s="16"/>
      <c r="E1680" s="17"/>
      <c r="F1680" s="17">
        <v>1</v>
      </c>
      <c r="G1680" s="18"/>
      <c r="H1680" s="18" t="s">
        <v>1722</v>
      </c>
      <c r="I1680" s="16">
        <v>1</v>
      </c>
      <c r="J1680" s="16"/>
      <c r="K1680" s="16"/>
      <c r="L1680" s="16"/>
      <c r="M1680" s="16"/>
      <c r="N1680" s="16"/>
      <c r="O1680" s="18"/>
      <c r="P1680" s="18" t="s">
        <v>1644</v>
      </c>
      <c r="S1680" s="38"/>
      <c r="T1680" s="38"/>
      <c r="U1680" s="38"/>
      <c r="V1680" s="38"/>
      <c r="W1680" s="38"/>
      <c r="X1680" s="38"/>
      <c r="Y1680" s="38"/>
      <c r="Z1680" s="38"/>
      <c r="AA1680" s="38"/>
      <c r="AB1680" s="38"/>
      <c r="AC1680" s="38"/>
      <c r="AD1680" s="38"/>
      <c r="AE1680" s="38"/>
      <c r="AF1680" s="38"/>
      <c r="AG1680" s="38"/>
      <c r="AH1680" s="38"/>
      <c r="AI1680" s="38"/>
      <c r="AJ1680" s="38"/>
      <c r="AK1680" s="38"/>
      <c r="AL1680" s="38"/>
      <c r="AM1680" s="38"/>
      <c r="AN1680" s="38"/>
      <c r="AO1680" s="38"/>
      <c r="AP1680" s="38"/>
      <c r="AQ1680" s="38"/>
      <c r="AR1680" s="38"/>
      <c r="AS1680" s="38"/>
      <c r="AT1680" s="38"/>
      <c r="AU1680" s="38"/>
      <c r="AV1680" s="38"/>
      <c r="AW1680" s="38"/>
      <c r="AX1680" s="38"/>
      <c r="AY1680" s="38"/>
      <c r="AZ1680" s="38"/>
      <c r="BA1680" s="38"/>
      <c r="BB1680" s="38"/>
      <c r="BC1680" s="38"/>
      <c r="BD1680" s="38"/>
      <c r="BE1680" s="38"/>
      <c r="BF1680" s="38"/>
      <c r="BG1680" s="38"/>
      <c r="BH1680" s="38"/>
      <c r="BI1680" s="38"/>
      <c r="BJ1680" s="38"/>
      <c r="BK1680" s="38"/>
      <c r="BL1680" s="38"/>
      <c r="BM1680" s="38"/>
      <c r="BN1680" s="38"/>
    </row>
    <row r="1681" spans="1:66" s="197" customFormat="1" ht="14.25" customHeight="1">
      <c r="A1681" s="13"/>
      <c r="B1681" s="26"/>
      <c r="C1681" s="61"/>
      <c r="D1681" s="16"/>
      <c r="E1681" s="17"/>
      <c r="F1681" s="17">
        <v>1</v>
      </c>
      <c r="G1681" s="18"/>
      <c r="H1681" s="18" t="s">
        <v>1723</v>
      </c>
      <c r="I1681" s="16">
        <v>1</v>
      </c>
      <c r="J1681" s="16"/>
      <c r="K1681" s="16"/>
      <c r="L1681" s="16"/>
      <c r="M1681" s="16"/>
      <c r="N1681" s="16"/>
      <c r="O1681" s="18"/>
      <c r="P1681" s="18" t="s">
        <v>1644</v>
      </c>
      <c r="S1681" s="38"/>
      <c r="T1681" s="38"/>
      <c r="U1681" s="38"/>
      <c r="V1681" s="38"/>
      <c r="W1681" s="38"/>
      <c r="X1681" s="38"/>
      <c r="Y1681" s="38"/>
      <c r="Z1681" s="38"/>
      <c r="AA1681" s="38"/>
      <c r="AB1681" s="38"/>
      <c r="AC1681" s="38"/>
      <c r="AD1681" s="38"/>
      <c r="AE1681" s="38"/>
      <c r="AF1681" s="38"/>
      <c r="AG1681" s="38"/>
      <c r="AH1681" s="38"/>
      <c r="AI1681" s="38"/>
      <c r="AJ1681" s="38"/>
      <c r="AK1681" s="38"/>
      <c r="AL1681" s="38"/>
      <c r="AM1681" s="38"/>
      <c r="AN1681" s="38"/>
      <c r="AO1681" s="38"/>
      <c r="AP1681" s="38"/>
      <c r="AQ1681" s="38"/>
      <c r="AR1681" s="38"/>
      <c r="AS1681" s="38"/>
      <c r="AT1681" s="38"/>
      <c r="AU1681" s="38"/>
      <c r="AV1681" s="38"/>
      <c r="AW1681" s="38"/>
      <c r="AX1681" s="38"/>
      <c r="AY1681" s="38"/>
      <c r="AZ1681" s="38"/>
      <c r="BA1681" s="38"/>
      <c r="BB1681" s="38"/>
      <c r="BC1681" s="38"/>
      <c r="BD1681" s="38"/>
      <c r="BE1681" s="38"/>
      <c r="BF1681" s="38"/>
      <c r="BG1681" s="38"/>
      <c r="BH1681" s="38"/>
      <c r="BI1681" s="38"/>
      <c r="BJ1681" s="38"/>
      <c r="BK1681" s="38"/>
      <c r="BL1681" s="38"/>
      <c r="BM1681" s="38"/>
      <c r="BN1681" s="38"/>
    </row>
    <row r="1682" spans="1:66" s="197" customFormat="1" ht="14.25" customHeight="1">
      <c r="A1682" s="13"/>
      <c r="B1682" s="26"/>
      <c r="C1682" s="61"/>
      <c r="D1682" s="16"/>
      <c r="E1682" s="17"/>
      <c r="F1682" s="17">
        <v>1</v>
      </c>
      <c r="G1682" s="18"/>
      <c r="H1682" s="18" t="s">
        <v>1724</v>
      </c>
      <c r="I1682" s="16">
        <v>1</v>
      </c>
      <c r="J1682" s="16"/>
      <c r="K1682" s="16"/>
      <c r="L1682" s="16"/>
      <c r="M1682" s="16"/>
      <c r="N1682" s="16"/>
      <c r="O1682" s="18"/>
      <c r="P1682" s="18" t="s">
        <v>1644</v>
      </c>
      <c r="S1682" s="38"/>
      <c r="T1682" s="38"/>
      <c r="U1682" s="38"/>
      <c r="V1682" s="38"/>
      <c r="W1682" s="38"/>
      <c r="X1682" s="38"/>
      <c r="Y1682" s="38"/>
      <c r="Z1682" s="38"/>
      <c r="AA1682" s="38"/>
      <c r="AB1682" s="38"/>
      <c r="AC1682" s="38"/>
      <c r="AD1682" s="38"/>
      <c r="AE1682" s="38"/>
      <c r="AF1682" s="38"/>
      <c r="AG1682" s="38"/>
      <c r="AH1682" s="38"/>
      <c r="AI1682" s="38"/>
      <c r="AJ1682" s="38"/>
      <c r="AK1682" s="38"/>
      <c r="AL1682" s="38"/>
      <c r="AM1682" s="38"/>
      <c r="AN1682" s="38"/>
      <c r="AO1682" s="38"/>
      <c r="AP1682" s="38"/>
      <c r="AQ1682" s="38"/>
      <c r="AR1682" s="38"/>
      <c r="AS1682" s="38"/>
      <c r="AT1682" s="38"/>
      <c r="AU1682" s="38"/>
      <c r="AV1682" s="38"/>
      <c r="AW1682" s="38"/>
      <c r="AX1682" s="38"/>
      <c r="AY1682" s="38"/>
      <c r="AZ1682" s="38"/>
      <c r="BA1682" s="38"/>
      <c r="BB1682" s="38"/>
      <c r="BC1682" s="38"/>
      <c r="BD1682" s="38"/>
      <c r="BE1682" s="38"/>
      <c r="BF1682" s="38"/>
      <c r="BG1682" s="38"/>
      <c r="BH1682" s="38"/>
      <c r="BI1682" s="38"/>
      <c r="BJ1682" s="38"/>
      <c r="BK1682" s="38"/>
      <c r="BL1682" s="38"/>
      <c r="BM1682" s="38"/>
      <c r="BN1682" s="38"/>
    </row>
    <row r="1683" spans="1:66" s="197" customFormat="1" ht="14.25" customHeight="1">
      <c r="A1683" s="13"/>
      <c r="B1683" s="26"/>
      <c r="C1683" s="61"/>
      <c r="D1683" s="16"/>
      <c r="E1683" s="17"/>
      <c r="F1683" s="17">
        <v>1</v>
      </c>
      <c r="G1683" s="18"/>
      <c r="H1683" s="18" t="s">
        <v>1725</v>
      </c>
      <c r="I1683" s="16">
        <v>1</v>
      </c>
      <c r="J1683" s="16"/>
      <c r="K1683" s="16"/>
      <c r="L1683" s="16"/>
      <c r="M1683" s="16"/>
      <c r="N1683" s="16"/>
      <c r="O1683" s="18"/>
      <c r="P1683" s="18" t="s">
        <v>1644</v>
      </c>
      <c r="S1683" s="38"/>
      <c r="T1683" s="38"/>
      <c r="U1683" s="38"/>
      <c r="V1683" s="38"/>
      <c r="W1683" s="38"/>
      <c r="X1683" s="38"/>
      <c r="Y1683" s="38"/>
      <c r="Z1683" s="38"/>
      <c r="AA1683" s="38"/>
      <c r="AB1683" s="38"/>
      <c r="AC1683" s="38"/>
      <c r="AD1683" s="38"/>
      <c r="AE1683" s="38"/>
      <c r="AF1683" s="38"/>
      <c r="AG1683" s="38"/>
      <c r="AH1683" s="38"/>
      <c r="AI1683" s="38"/>
      <c r="AJ1683" s="38"/>
      <c r="AK1683" s="38"/>
      <c r="AL1683" s="38"/>
      <c r="AM1683" s="38"/>
      <c r="AN1683" s="38"/>
      <c r="AO1683" s="38"/>
      <c r="AP1683" s="38"/>
      <c r="AQ1683" s="38"/>
      <c r="AR1683" s="38"/>
      <c r="AS1683" s="38"/>
      <c r="AT1683" s="38"/>
      <c r="AU1683" s="38"/>
      <c r="AV1683" s="38"/>
      <c r="AW1683" s="38"/>
      <c r="AX1683" s="38"/>
      <c r="AY1683" s="38"/>
      <c r="AZ1683" s="38"/>
      <c r="BA1683" s="38"/>
      <c r="BB1683" s="38"/>
      <c r="BC1683" s="38"/>
      <c r="BD1683" s="38"/>
      <c r="BE1683" s="38"/>
      <c r="BF1683" s="38"/>
      <c r="BG1683" s="38"/>
      <c r="BH1683" s="38"/>
      <c r="BI1683" s="38"/>
      <c r="BJ1683" s="38"/>
      <c r="BK1683" s="38"/>
      <c r="BL1683" s="38"/>
      <c r="BM1683" s="38"/>
      <c r="BN1683" s="38"/>
    </row>
    <row r="1684" spans="1:66" s="197" customFormat="1" ht="14.25" customHeight="1">
      <c r="A1684" s="13"/>
      <c r="B1684" s="26"/>
      <c r="C1684" s="61"/>
      <c r="D1684" s="16"/>
      <c r="E1684" s="17"/>
      <c r="F1684" s="17">
        <v>1</v>
      </c>
      <c r="G1684" s="18"/>
      <c r="H1684" s="18" t="s">
        <v>1726</v>
      </c>
      <c r="I1684" s="16">
        <v>1</v>
      </c>
      <c r="J1684" s="16"/>
      <c r="K1684" s="16"/>
      <c r="L1684" s="16"/>
      <c r="M1684" s="16"/>
      <c r="N1684" s="16"/>
      <c r="O1684" s="18"/>
      <c r="P1684" s="18" t="s">
        <v>1644</v>
      </c>
      <c r="S1684" s="38"/>
      <c r="T1684" s="38"/>
      <c r="U1684" s="38"/>
      <c r="V1684" s="38"/>
      <c r="W1684" s="38"/>
      <c r="X1684" s="38"/>
      <c r="Y1684" s="38"/>
      <c r="Z1684" s="38"/>
      <c r="AA1684" s="38"/>
      <c r="AB1684" s="38"/>
      <c r="AC1684" s="38"/>
      <c r="AD1684" s="38"/>
      <c r="AE1684" s="38"/>
      <c r="AF1684" s="38"/>
      <c r="AG1684" s="38"/>
      <c r="AH1684" s="38"/>
      <c r="AI1684" s="38"/>
      <c r="AJ1684" s="38"/>
      <c r="AK1684" s="38"/>
      <c r="AL1684" s="38"/>
      <c r="AM1684" s="38"/>
      <c r="AN1684" s="38"/>
      <c r="AO1684" s="38"/>
      <c r="AP1684" s="38"/>
      <c r="AQ1684" s="38"/>
      <c r="AR1684" s="38"/>
      <c r="AS1684" s="38"/>
      <c r="AT1684" s="38"/>
      <c r="AU1684" s="38"/>
      <c r="AV1684" s="38"/>
      <c r="AW1684" s="38"/>
      <c r="AX1684" s="38"/>
      <c r="AY1684" s="38"/>
      <c r="AZ1684" s="38"/>
      <c r="BA1684" s="38"/>
      <c r="BB1684" s="38"/>
      <c r="BC1684" s="38"/>
      <c r="BD1684" s="38"/>
      <c r="BE1684" s="38"/>
      <c r="BF1684" s="38"/>
      <c r="BG1684" s="38"/>
      <c r="BH1684" s="38"/>
      <c r="BI1684" s="38"/>
      <c r="BJ1684" s="38"/>
      <c r="BK1684" s="38"/>
      <c r="BL1684" s="38"/>
      <c r="BM1684" s="38"/>
      <c r="BN1684" s="38"/>
    </row>
    <row r="1685" spans="1:66" s="197" customFormat="1" ht="14.25" customHeight="1">
      <c r="A1685" s="13"/>
      <c r="B1685" s="26"/>
      <c r="C1685" s="61"/>
      <c r="D1685" s="16"/>
      <c r="E1685" s="17"/>
      <c r="F1685" s="17">
        <v>1</v>
      </c>
      <c r="G1685" s="18"/>
      <c r="H1685" s="18" t="s">
        <v>837</v>
      </c>
      <c r="I1685" s="16">
        <v>1</v>
      </c>
      <c r="J1685" s="16"/>
      <c r="K1685" s="16"/>
      <c r="L1685" s="16"/>
      <c r="M1685" s="16"/>
      <c r="N1685" s="16"/>
      <c r="O1685" s="18"/>
      <c r="P1685" s="18" t="s">
        <v>1644</v>
      </c>
      <c r="S1685" s="38"/>
      <c r="T1685" s="38"/>
      <c r="U1685" s="38"/>
      <c r="V1685" s="38"/>
      <c r="W1685" s="38"/>
      <c r="X1685" s="38"/>
      <c r="Y1685" s="38"/>
      <c r="Z1685" s="38"/>
      <c r="AA1685" s="38"/>
      <c r="AB1685" s="38"/>
      <c r="AC1685" s="38"/>
      <c r="AD1685" s="38"/>
      <c r="AE1685" s="38"/>
      <c r="AF1685" s="38"/>
      <c r="AG1685" s="38"/>
      <c r="AH1685" s="38"/>
      <c r="AI1685" s="38"/>
      <c r="AJ1685" s="38"/>
      <c r="AK1685" s="38"/>
      <c r="AL1685" s="38"/>
      <c r="AM1685" s="38"/>
      <c r="AN1685" s="38"/>
      <c r="AO1685" s="38"/>
      <c r="AP1685" s="38"/>
      <c r="AQ1685" s="38"/>
      <c r="AR1685" s="38"/>
      <c r="AS1685" s="38"/>
      <c r="AT1685" s="38"/>
      <c r="AU1685" s="38"/>
      <c r="AV1685" s="38"/>
      <c r="AW1685" s="38"/>
      <c r="AX1685" s="38"/>
      <c r="AY1685" s="38"/>
      <c r="AZ1685" s="38"/>
      <c r="BA1685" s="38"/>
      <c r="BB1685" s="38"/>
      <c r="BC1685" s="38"/>
      <c r="BD1685" s="38"/>
      <c r="BE1685" s="38"/>
      <c r="BF1685" s="38"/>
      <c r="BG1685" s="38"/>
      <c r="BH1685" s="38"/>
      <c r="BI1685" s="38"/>
      <c r="BJ1685" s="38"/>
      <c r="BK1685" s="38"/>
      <c r="BL1685" s="38"/>
      <c r="BM1685" s="38"/>
      <c r="BN1685" s="38"/>
    </row>
    <row r="1686" spans="1:66" s="197" customFormat="1" ht="14.25" customHeight="1">
      <c r="A1686" s="13"/>
      <c r="B1686" s="26"/>
      <c r="C1686" s="61"/>
      <c r="D1686" s="16"/>
      <c r="E1686" s="17"/>
      <c r="F1686" s="17">
        <v>1</v>
      </c>
      <c r="G1686" s="18"/>
      <c r="H1686" s="18" t="s">
        <v>1727</v>
      </c>
      <c r="I1686" s="16">
        <v>1</v>
      </c>
      <c r="J1686" s="16"/>
      <c r="K1686" s="16"/>
      <c r="L1686" s="16"/>
      <c r="M1686" s="16"/>
      <c r="N1686" s="16"/>
      <c r="O1686" s="18"/>
      <c r="P1686" s="18" t="s">
        <v>1644</v>
      </c>
      <c r="S1686" s="38"/>
      <c r="T1686" s="38"/>
      <c r="U1686" s="38"/>
      <c r="V1686" s="38"/>
      <c r="W1686" s="38"/>
      <c r="X1686" s="38"/>
      <c r="Y1686" s="38"/>
      <c r="Z1686" s="38"/>
      <c r="AA1686" s="38"/>
      <c r="AB1686" s="38"/>
      <c r="AC1686" s="38"/>
      <c r="AD1686" s="38"/>
      <c r="AE1686" s="38"/>
      <c r="AF1686" s="38"/>
      <c r="AG1686" s="38"/>
      <c r="AH1686" s="38"/>
      <c r="AI1686" s="38"/>
      <c r="AJ1686" s="38"/>
      <c r="AK1686" s="38"/>
      <c r="AL1686" s="38"/>
      <c r="AM1686" s="38"/>
      <c r="AN1686" s="38"/>
      <c r="AO1686" s="38"/>
      <c r="AP1686" s="38"/>
      <c r="AQ1686" s="38"/>
      <c r="AR1686" s="38"/>
      <c r="AS1686" s="38"/>
      <c r="AT1686" s="38"/>
      <c r="AU1686" s="38"/>
      <c r="AV1686" s="38"/>
      <c r="AW1686" s="38"/>
      <c r="AX1686" s="38"/>
      <c r="AY1686" s="38"/>
      <c r="AZ1686" s="38"/>
      <c r="BA1686" s="38"/>
      <c r="BB1686" s="38"/>
      <c r="BC1686" s="38"/>
      <c r="BD1686" s="38"/>
      <c r="BE1686" s="38"/>
      <c r="BF1686" s="38"/>
      <c r="BG1686" s="38"/>
      <c r="BH1686" s="38"/>
      <c r="BI1686" s="38"/>
      <c r="BJ1686" s="38"/>
      <c r="BK1686" s="38"/>
      <c r="BL1686" s="38"/>
      <c r="BM1686" s="38"/>
      <c r="BN1686" s="38"/>
    </row>
    <row r="1687" spans="1:66" s="197" customFormat="1" ht="14.25" customHeight="1">
      <c r="A1687" s="13"/>
      <c r="B1687" s="26"/>
      <c r="C1687" s="61"/>
      <c r="D1687" s="16"/>
      <c r="E1687" s="17"/>
      <c r="F1687" s="17">
        <v>1</v>
      </c>
      <c r="G1687" s="18"/>
      <c r="H1687" s="18" t="s">
        <v>1728</v>
      </c>
      <c r="I1687" s="16">
        <v>1</v>
      </c>
      <c r="J1687" s="16"/>
      <c r="K1687" s="16"/>
      <c r="L1687" s="16"/>
      <c r="M1687" s="16"/>
      <c r="N1687" s="16"/>
      <c r="O1687" s="18"/>
      <c r="P1687" s="18" t="s">
        <v>1644</v>
      </c>
      <c r="S1687" s="38"/>
      <c r="T1687" s="38"/>
      <c r="U1687" s="38"/>
      <c r="V1687" s="38"/>
      <c r="W1687" s="38"/>
      <c r="X1687" s="38"/>
      <c r="Y1687" s="38"/>
      <c r="Z1687" s="38"/>
      <c r="AA1687" s="38"/>
      <c r="AB1687" s="38"/>
      <c r="AC1687" s="38"/>
      <c r="AD1687" s="38"/>
      <c r="AE1687" s="38"/>
      <c r="AF1687" s="38"/>
      <c r="AG1687" s="38"/>
      <c r="AH1687" s="38"/>
      <c r="AI1687" s="38"/>
      <c r="AJ1687" s="38"/>
      <c r="AK1687" s="38"/>
      <c r="AL1687" s="38"/>
      <c r="AM1687" s="38"/>
      <c r="AN1687" s="38"/>
      <c r="AO1687" s="38"/>
      <c r="AP1687" s="38"/>
      <c r="AQ1687" s="38"/>
      <c r="AR1687" s="38"/>
      <c r="AS1687" s="38"/>
      <c r="AT1687" s="38"/>
      <c r="AU1687" s="38"/>
      <c r="AV1687" s="38"/>
      <c r="AW1687" s="38"/>
      <c r="AX1687" s="38"/>
      <c r="AY1687" s="38"/>
      <c r="AZ1687" s="38"/>
      <c r="BA1687" s="38"/>
      <c r="BB1687" s="38"/>
      <c r="BC1687" s="38"/>
      <c r="BD1687" s="38"/>
      <c r="BE1687" s="38"/>
      <c r="BF1687" s="38"/>
      <c r="BG1687" s="38"/>
      <c r="BH1687" s="38"/>
      <c r="BI1687" s="38"/>
      <c r="BJ1687" s="38"/>
      <c r="BK1687" s="38"/>
      <c r="BL1687" s="38"/>
      <c r="BM1687" s="38"/>
      <c r="BN1687" s="38"/>
    </row>
    <row r="1688" spans="1:66" s="197" customFormat="1" ht="14.25" customHeight="1">
      <c r="A1688" s="13"/>
      <c r="B1688" s="26"/>
      <c r="C1688" s="61"/>
      <c r="D1688" s="16"/>
      <c r="E1688" s="17"/>
      <c r="F1688" s="17">
        <v>1</v>
      </c>
      <c r="G1688" s="18"/>
      <c r="H1688" s="18" t="s">
        <v>1729</v>
      </c>
      <c r="I1688" s="16">
        <v>1</v>
      </c>
      <c r="J1688" s="16"/>
      <c r="K1688" s="16"/>
      <c r="L1688" s="16"/>
      <c r="M1688" s="16"/>
      <c r="N1688" s="16"/>
      <c r="O1688" s="18"/>
      <c r="P1688" s="18" t="s">
        <v>1644</v>
      </c>
      <c r="S1688" s="38"/>
      <c r="T1688" s="38"/>
      <c r="U1688" s="38"/>
      <c r="V1688" s="38"/>
      <c r="W1688" s="38"/>
      <c r="X1688" s="38"/>
      <c r="Y1688" s="38"/>
      <c r="Z1688" s="38"/>
      <c r="AA1688" s="38"/>
      <c r="AB1688" s="38"/>
      <c r="AC1688" s="38"/>
      <c r="AD1688" s="38"/>
      <c r="AE1688" s="38"/>
      <c r="AF1688" s="38"/>
      <c r="AG1688" s="38"/>
      <c r="AH1688" s="38"/>
      <c r="AI1688" s="38"/>
      <c r="AJ1688" s="38"/>
      <c r="AK1688" s="38"/>
      <c r="AL1688" s="38"/>
      <c r="AM1688" s="38"/>
      <c r="AN1688" s="38"/>
      <c r="AO1688" s="38"/>
      <c r="AP1688" s="38"/>
      <c r="AQ1688" s="38"/>
      <c r="AR1688" s="38"/>
      <c r="AS1688" s="38"/>
      <c r="AT1688" s="38"/>
      <c r="AU1688" s="38"/>
      <c r="AV1688" s="38"/>
      <c r="AW1688" s="38"/>
      <c r="AX1688" s="38"/>
      <c r="AY1688" s="38"/>
      <c r="AZ1688" s="38"/>
      <c r="BA1688" s="38"/>
      <c r="BB1688" s="38"/>
      <c r="BC1688" s="38"/>
      <c r="BD1688" s="38"/>
      <c r="BE1688" s="38"/>
      <c r="BF1688" s="38"/>
      <c r="BG1688" s="38"/>
      <c r="BH1688" s="38"/>
      <c r="BI1688" s="38"/>
      <c r="BJ1688" s="38"/>
      <c r="BK1688" s="38"/>
      <c r="BL1688" s="38"/>
      <c r="BM1688" s="38"/>
      <c r="BN1688" s="38"/>
    </row>
    <row r="1689" spans="1:66" s="197" customFormat="1" ht="14.25" customHeight="1">
      <c r="A1689" s="13"/>
      <c r="B1689" s="26"/>
      <c r="C1689" s="61"/>
      <c r="D1689" s="16"/>
      <c r="E1689" s="17"/>
      <c r="F1689" s="17">
        <v>1</v>
      </c>
      <c r="G1689" s="18"/>
      <c r="H1689" s="18" t="s">
        <v>1730</v>
      </c>
      <c r="I1689" s="16">
        <v>1</v>
      </c>
      <c r="J1689" s="16"/>
      <c r="K1689" s="16"/>
      <c r="L1689" s="16"/>
      <c r="M1689" s="16"/>
      <c r="N1689" s="16"/>
      <c r="O1689" s="18"/>
      <c r="P1689" s="18" t="s">
        <v>1644</v>
      </c>
      <c r="S1689" s="38"/>
      <c r="T1689" s="38"/>
      <c r="U1689" s="38"/>
      <c r="V1689" s="38"/>
      <c r="W1689" s="38"/>
      <c r="X1689" s="38"/>
      <c r="Y1689" s="38"/>
      <c r="Z1689" s="38"/>
      <c r="AA1689" s="38"/>
      <c r="AB1689" s="38"/>
      <c r="AC1689" s="38"/>
      <c r="AD1689" s="38"/>
      <c r="AE1689" s="38"/>
      <c r="AF1689" s="38"/>
      <c r="AG1689" s="38"/>
      <c r="AH1689" s="38"/>
      <c r="AI1689" s="38"/>
      <c r="AJ1689" s="38"/>
      <c r="AK1689" s="38"/>
      <c r="AL1689" s="38"/>
      <c r="AM1689" s="38"/>
      <c r="AN1689" s="38"/>
      <c r="AO1689" s="38"/>
      <c r="AP1689" s="38"/>
      <c r="AQ1689" s="38"/>
      <c r="AR1689" s="38"/>
      <c r="AS1689" s="38"/>
      <c r="AT1689" s="38"/>
      <c r="AU1689" s="38"/>
      <c r="AV1689" s="38"/>
      <c r="AW1689" s="38"/>
      <c r="AX1689" s="38"/>
      <c r="AY1689" s="38"/>
      <c r="AZ1689" s="38"/>
      <c r="BA1689" s="38"/>
      <c r="BB1689" s="38"/>
      <c r="BC1689" s="38"/>
      <c r="BD1689" s="38"/>
      <c r="BE1689" s="38"/>
      <c r="BF1689" s="38"/>
      <c r="BG1689" s="38"/>
      <c r="BH1689" s="38"/>
      <c r="BI1689" s="38"/>
      <c r="BJ1689" s="38"/>
      <c r="BK1689" s="38"/>
      <c r="BL1689" s="38"/>
      <c r="BM1689" s="38"/>
      <c r="BN1689" s="38"/>
    </row>
    <row r="1690" spans="1:66" s="197" customFormat="1" ht="14.25" customHeight="1">
      <c r="A1690" s="13"/>
      <c r="B1690" s="26"/>
      <c r="C1690" s="61"/>
      <c r="D1690" s="16"/>
      <c r="E1690" s="17"/>
      <c r="F1690" s="17">
        <v>1</v>
      </c>
      <c r="G1690" s="18"/>
      <c r="H1690" s="18" t="s">
        <v>1731</v>
      </c>
      <c r="I1690" s="16">
        <v>1</v>
      </c>
      <c r="J1690" s="16"/>
      <c r="K1690" s="16"/>
      <c r="L1690" s="16"/>
      <c r="M1690" s="16"/>
      <c r="N1690" s="16"/>
      <c r="O1690" s="18"/>
      <c r="P1690" s="18" t="s">
        <v>1644</v>
      </c>
      <c r="S1690" s="38"/>
      <c r="T1690" s="38"/>
      <c r="U1690" s="38"/>
      <c r="V1690" s="38"/>
      <c r="W1690" s="38"/>
      <c r="X1690" s="38"/>
      <c r="Y1690" s="38"/>
      <c r="Z1690" s="38"/>
      <c r="AA1690" s="38"/>
      <c r="AB1690" s="38"/>
      <c r="AC1690" s="38"/>
      <c r="AD1690" s="38"/>
      <c r="AE1690" s="38"/>
      <c r="AF1690" s="38"/>
      <c r="AG1690" s="38"/>
      <c r="AH1690" s="38"/>
      <c r="AI1690" s="38"/>
      <c r="AJ1690" s="38"/>
      <c r="AK1690" s="38"/>
      <c r="AL1690" s="38"/>
      <c r="AM1690" s="38"/>
      <c r="AN1690" s="38"/>
      <c r="AO1690" s="38"/>
      <c r="AP1690" s="38"/>
      <c r="AQ1690" s="38"/>
      <c r="AR1690" s="38"/>
      <c r="AS1690" s="38"/>
      <c r="AT1690" s="38"/>
      <c r="AU1690" s="38"/>
      <c r="AV1690" s="38"/>
      <c r="AW1690" s="38"/>
      <c r="AX1690" s="38"/>
      <c r="AY1690" s="38"/>
      <c r="AZ1690" s="38"/>
      <c r="BA1690" s="38"/>
      <c r="BB1690" s="38"/>
      <c r="BC1690" s="38"/>
      <c r="BD1690" s="38"/>
      <c r="BE1690" s="38"/>
      <c r="BF1690" s="38"/>
      <c r="BG1690" s="38"/>
      <c r="BH1690" s="38"/>
      <c r="BI1690" s="38"/>
      <c r="BJ1690" s="38"/>
      <c r="BK1690" s="38"/>
      <c r="BL1690" s="38"/>
      <c r="BM1690" s="38"/>
      <c r="BN1690" s="38"/>
    </row>
    <row r="1691" spans="1:66" s="197" customFormat="1" ht="14.25" customHeight="1">
      <c r="A1691" s="13"/>
      <c r="B1691" s="26"/>
      <c r="C1691" s="61"/>
      <c r="D1691" s="16"/>
      <c r="E1691" s="17"/>
      <c r="F1691" s="17">
        <v>1</v>
      </c>
      <c r="G1691" s="18"/>
      <c r="H1691" s="18" t="s">
        <v>1732</v>
      </c>
      <c r="I1691" s="16">
        <v>1</v>
      </c>
      <c r="J1691" s="16"/>
      <c r="K1691" s="16"/>
      <c r="L1691" s="16"/>
      <c r="M1691" s="16"/>
      <c r="N1691" s="16"/>
      <c r="O1691" s="18"/>
      <c r="P1691" s="18" t="s">
        <v>1644</v>
      </c>
      <c r="S1691" s="38"/>
      <c r="T1691" s="38"/>
      <c r="U1691" s="38"/>
      <c r="V1691" s="38"/>
      <c r="W1691" s="38"/>
      <c r="X1691" s="38"/>
      <c r="Y1691" s="38"/>
      <c r="Z1691" s="38"/>
      <c r="AA1691" s="38"/>
      <c r="AB1691" s="38"/>
      <c r="AC1691" s="38"/>
      <c r="AD1691" s="38"/>
      <c r="AE1691" s="38"/>
      <c r="AF1691" s="38"/>
      <c r="AG1691" s="38"/>
      <c r="AH1691" s="38"/>
      <c r="AI1691" s="38"/>
      <c r="AJ1691" s="38"/>
      <c r="AK1691" s="38"/>
      <c r="AL1691" s="38"/>
      <c r="AM1691" s="38"/>
      <c r="AN1691" s="38"/>
      <c r="AO1691" s="38"/>
      <c r="AP1691" s="38"/>
      <c r="AQ1691" s="38"/>
      <c r="AR1691" s="38"/>
      <c r="AS1691" s="38"/>
      <c r="AT1691" s="38"/>
      <c r="AU1691" s="38"/>
      <c r="AV1691" s="38"/>
      <c r="AW1691" s="38"/>
      <c r="AX1691" s="38"/>
      <c r="AY1691" s="38"/>
      <c r="AZ1691" s="38"/>
      <c r="BA1691" s="38"/>
      <c r="BB1691" s="38"/>
      <c r="BC1691" s="38"/>
      <c r="BD1691" s="38"/>
      <c r="BE1691" s="38"/>
      <c r="BF1691" s="38"/>
      <c r="BG1691" s="38"/>
      <c r="BH1691" s="38"/>
      <c r="BI1691" s="38"/>
      <c r="BJ1691" s="38"/>
      <c r="BK1691" s="38"/>
      <c r="BL1691" s="38"/>
      <c r="BM1691" s="38"/>
      <c r="BN1691" s="38"/>
    </row>
    <row r="1692" spans="1:66" s="197" customFormat="1" ht="14.25" customHeight="1">
      <c r="A1692" s="13">
        <v>9</v>
      </c>
      <c r="B1692" s="26" t="s">
        <v>1733</v>
      </c>
      <c r="C1692" s="61">
        <v>1</v>
      </c>
      <c r="D1692" s="16">
        <v>2</v>
      </c>
      <c r="E1692" s="17"/>
      <c r="F1692" s="17">
        <v>1</v>
      </c>
      <c r="G1692" s="18">
        <v>1378</v>
      </c>
      <c r="H1692" s="18" t="s">
        <v>1736</v>
      </c>
      <c r="I1692" s="16">
        <v>1</v>
      </c>
      <c r="J1692" s="16"/>
      <c r="K1692" s="16"/>
      <c r="L1692" s="16"/>
      <c r="M1692" s="16"/>
      <c r="N1692" s="16"/>
      <c r="O1692" s="18"/>
      <c r="P1692" s="18" t="s">
        <v>1644</v>
      </c>
      <c r="S1692" s="38"/>
      <c r="T1692" s="38"/>
      <c r="U1692" s="38"/>
      <c r="V1692" s="38"/>
      <c r="W1692" s="38"/>
      <c r="X1692" s="38"/>
      <c r="Y1692" s="38"/>
      <c r="Z1692" s="38"/>
      <c r="AA1692" s="38"/>
      <c r="AB1692" s="38"/>
      <c r="AC1692" s="38"/>
      <c r="AD1692" s="38"/>
      <c r="AE1692" s="38"/>
      <c r="AF1692" s="38"/>
      <c r="AG1692" s="38"/>
      <c r="AH1692" s="38"/>
      <c r="AI1692" s="38"/>
      <c r="AJ1692" s="38"/>
      <c r="AK1692" s="38"/>
      <c r="AL1692" s="38"/>
      <c r="AM1692" s="38"/>
      <c r="AN1692" s="38"/>
      <c r="AO1692" s="38"/>
      <c r="AP1692" s="38"/>
      <c r="AQ1692" s="38"/>
      <c r="AR1692" s="38"/>
      <c r="AS1692" s="38"/>
      <c r="AT1692" s="38"/>
      <c r="AU1692" s="38"/>
      <c r="AV1692" s="38"/>
      <c r="AW1692" s="38"/>
      <c r="AX1692" s="38"/>
      <c r="AY1692" s="38"/>
      <c r="AZ1692" s="38"/>
      <c r="BA1692" s="38"/>
      <c r="BB1692" s="38"/>
      <c r="BC1692" s="38"/>
      <c r="BD1692" s="38"/>
      <c r="BE1692" s="38"/>
      <c r="BF1692" s="38"/>
      <c r="BG1692" s="38"/>
      <c r="BH1692" s="38"/>
      <c r="BI1692" s="38"/>
      <c r="BJ1692" s="38"/>
      <c r="BK1692" s="38"/>
      <c r="BL1692" s="38"/>
      <c r="BM1692" s="38"/>
      <c r="BN1692" s="38"/>
    </row>
    <row r="1693" spans="1:66" s="197" customFormat="1" ht="14.25" customHeight="1">
      <c r="A1693" s="13"/>
      <c r="B1693" s="26"/>
      <c r="C1693" s="61"/>
      <c r="D1693" s="16"/>
      <c r="E1693" s="17"/>
      <c r="F1693" s="17">
        <v>1</v>
      </c>
      <c r="G1693" s="18"/>
      <c r="H1693" s="18" t="s">
        <v>1737</v>
      </c>
      <c r="I1693" s="16">
        <v>1</v>
      </c>
      <c r="J1693" s="16"/>
      <c r="K1693" s="16"/>
      <c r="L1693" s="16"/>
      <c r="M1693" s="16"/>
      <c r="N1693" s="16"/>
      <c r="O1693" s="18"/>
      <c r="P1693" s="18" t="s">
        <v>1644</v>
      </c>
      <c r="S1693" s="38"/>
      <c r="T1693" s="38"/>
      <c r="U1693" s="38"/>
      <c r="V1693" s="38"/>
      <c r="W1693" s="38"/>
      <c r="X1693" s="38"/>
      <c r="Y1693" s="38"/>
      <c r="Z1693" s="38"/>
      <c r="AA1693" s="38"/>
      <c r="AB1693" s="38"/>
      <c r="AC1693" s="38"/>
      <c r="AD1693" s="38"/>
      <c r="AE1693" s="38"/>
      <c r="AF1693" s="38"/>
      <c r="AG1693" s="38"/>
      <c r="AH1693" s="38"/>
      <c r="AI1693" s="38"/>
      <c r="AJ1693" s="38"/>
      <c r="AK1693" s="38"/>
      <c r="AL1693" s="38"/>
      <c r="AM1693" s="38"/>
      <c r="AN1693" s="38"/>
      <c r="AO1693" s="38"/>
      <c r="AP1693" s="38"/>
      <c r="AQ1693" s="38"/>
      <c r="AR1693" s="38"/>
      <c r="AS1693" s="38"/>
      <c r="AT1693" s="38"/>
      <c r="AU1693" s="38"/>
      <c r="AV1693" s="38"/>
      <c r="AW1693" s="38"/>
      <c r="AX1693" s="38"/>
      <c r="AY1693" s="38"/>
      <c r="AZ1693" s="38"/>
      <c r="BA1693" s="38"/>
      <c r="BB1693" s="38"/>
      <c r="BC1693" s="38"/>
      <c r="BD1693" s="38"/>
      <c r="BE1693" s="38"/>
      <c r="BF1693" s="38"/>
      <c r="BG1693" s="38"/>
      <c r="BH1693" s="38"/>
      <c r="BI1693" s="38"/>
      <c r="BJ1693" s="38"/>
      <c r="BK1693" s="38"/>
      <c r="BL1693" s="38"/>
      <c r="BM1693" s="38"/>
      <c r="BN1693" s="38"/>
    </row>
    <row r="1694" spans="1:66" s="197" customFormat="1" ht="14.25" customHeight="1">
      <c r="A1694" s="13">
        <v>10</v>
      </c>
      <c r="B1694" s="26" t="s">
        <v>1738</v>
      </c>
      <c r="C1694" s="61">
        <v>1</v>
      </c>
      <c r="D1694" s="16">
        <v>3</v>
      </c>
      <c r="E1694" s="17"/>
      <c r="F1694" s="17">
        <v>0.5</v>
      </c>
      <c r="G1694" s="18">
        <v>1378</v>
      </c>
      <c r="H1694" s="18" t="s">
        <v>1739</v>
      </c>
      <c r="I1694" s="16">
        <v>0.5</v>
      </c>
      <c r="J1694" s="16"/>
      <c r="K1694" s="16"/>
      <c r="L1694" s="16"/>
      <c r="M1694" s="16" t="s">
        <v>117</v>
      </c>
      <c r="N1694" s="16"/>
      <c r="O1694" s="18"/>
      <c r="P1694" s="18"/>
      <c r="S1694" s="38"/>
      <c r="T1694" s="38"/>
      <c r="U1694" s="38"/>
      <c r="V1694" s="38"/>
      <c r="W1694" s="38"/>
      <c r="X1694" s="38"/>
      <c r="Y1694" s="38"/>
      <c r="Z1694" s="38"/>
      <c r="AA1694" s="38"/>
      <c r="AB1694" s="38"/>
      <c r="AC1694" s="38"/>
      <c r="AD1694" s="38"/>
      <c r="AE1694" s="38"/>
      <c r="AF1694" s="38"/>
      <c r="AG1694" s="38"/>
      <c r="AH1694" s="38"/>
      <c r="AI1694" s="38"/>
      <c r="AJ1694" s="38"/>
      <c r="AK1694" s="38"/>
      <c r="AL1694" s="38"/>
      <c r="AM1694" s="38"/>
      <c r="AN1694" s="38"/>
      <c r="AO1694" s="38"/>
      <c r="AP1694" s="38"/>
      <c r="AQ1694" s="38"/>
      <c r="AR1694" s="38"/>
      <c r="AS1694" s="38"/>
      <c r="AT1694" s="38"/>
      <c r="AU1694" s="38"/>
      <c r="AV1694" s="38"/>
      <c r="AW1694" s="38"/>
      <c r="AX1694" s="38"/>
      <c r="AY1694" s="38"/>
      <c r="AZ1694" s="38"/>
      <c r="BA1694" s="38"/>
      <c r="BB1694" s="38"/>
      <c r="BC1694" s="38"/>
      <c r="BD1694" s="38"/>
      <c r="BE1694" s="38"/>
      <c r="BF1694" s="38"/>
      <c r="BG1694" s="38"/>
      <c r="BH1694" s="38"/>
      <c r="BI1694" s="38"/>
      <c r="BJ1694" s="38"/>
      <c r="BK1694" s="38"/>
      <c r="BL1694" s="38"/>
      <c r="BM1694" s="38"/>
      <c r="BN1694" s="38"/>
    </row>
    <row r="1695" spans="1:66" s="197" customFormat="1" ht="14.25" customHeight="1">
      <c r="A1695" s="13"/>
      <c r="B1695" s="26"/>
      <c r="C1695" s="61"/>
      <c r="D1695" s="16"/>
      <c r="E1695" s="17"/>
      <c r="F1695" s="17">
        <v>0.5</v>
      </c>
      <c r="G1695" s="18"/>
      <c r="H1695" s="18" t="s">
        <v>1722</v>
      </c>
      <c r="I1695" s="16">
        <v>0.5</v>
      </c>
      <c r="J1695" s="16"/>
      <c r="K1695" s="16"/>
      <c r="L1695" s="16"/>
      <c r="M1695" s="16" t="s">
        <v>117</v>
      </c>
      <c r="N1695" s="16"/>
      <c r="O1695" s="18"/>
      <c r="P1695" s="18"/>
      <c r="S1695" s="38"/>
      <c r="T1695" s="38"/>
      <c r="U1695" s="38"/>
      <c r="V1695" s="38"/>
      <c r="W1695" s="38"/>
      <c r="X1695" s="38"/>
      <c r="Y1695" s="38"/>
      <c r="Z1695" s="38"/>
      <c r="AA1695" s="38"/>
      <c r="AB1695" s="38"/>
      <c r="AC1695" s="38"/>
      <c r="AD1695" s="38"/>
      <c r="AE1695" s="38"/>
      <c r="AF1695" s="38"/>
      <c r="AG1695" s="38"/>
      <c r="AH1695" s="38"/>
      <c r="AI1695" s="38"/>
      <c r="AJ1695" s="38"/>
      <c r="AK1695" s="38"/>
      <c r="AL1695" s="38"/>
      <c r="AM1695" s="38"/>
      <c r="AN1695" s="38"/>
      <c r="AO1695" s="38"/>
      <c r="AP1695" s="38"/>
      <c r="AQ1695" s="38"/>
      <c r="AR1695" s="38"/>
      <c r="AS1695" s="38"/>
      <c r="AT1695" s="38"/>
      <c r="AU1695" s="38"/>
      <c r="AV1695" s="38"/>
      <c r="AW1695" s="38"/>
      <c r="AX1695" s="38"/>
      <c r="AY1695" s="38"/>
      <c r="AZ1695" s="38"/>
      <c r="BA1695" s="38"/>
      <c r="BB1695" s="38"/>
      <c r="BC1695" s="38"/>
      <c r="BD1695" s="38"/>
      <c r="BE1695" s="38"/>
      <c r="BF1695" s="38"/>
      <c r="BG1695" s="38"/>
      <c r="BH1695" s="38"/>
      <c r="BI1695" s="38"/>
      <c r="BJ1695" s="38"/>
      <c r="BK1695" s="38"/>
      <c r="BL1695" s="38"/>
      <c r="BM1695" s="38"/>
      <c r="BN1695" s="38"/>
    </row>
    <row r="1696" spans="1:66" s="197" customFormat="1" ht="14.25" customHeight="1">
      <c r="A1696" s="13"/>
      <c r="B1696" s="26"/>
      <c r="C1696" s="61"/>
      <c r="D1696" s="16"/>
      <c r="E1696" s="17"/>
      <c r="F1696" s="17">
        <v>1</v>
      </c>
      <c r="G1696" s="18"/>
      <c r="H1696" s="18" t="s">
        <v>1740</v>
      </c>
      <c r="I1696" s="16">
        <v>1</v>
      </c>
      <c r="J1696" s="16"/>
      <c r="K1696" s="16"/>
      <c r="L1696" s="16"/>
      <c r="M1696" s="16"/>
      <c r="N1696" s="16"/>
      <c r="O1696" s="18"/>
      <c r="P1696" s="18"/>
      <c r="S1696" s="38"/>
      <c r="T1696" s="38"/>
      <c r="U1696" s="38"/>
      <c r="V1696" s="38"/>
      <c r="W1696" s="38"/>
      <c r="X1696" s="38"/>
      <c r="Y1696" s="38"/>
      <c r="Z1696" s="38"/>
      <c r="AA1696" s="38"/>
      <c r="AB1696" s="38"/>
      <c r="AC1696" s="38"/>
      <c r="AD1696" s="38"/>
      <c r="AE1696" s="38"/>
      <c r="AF1696" s="38"/>
      <c r="AG1696" s="38"/>
      <c r="AH1696" s="38"/>
      <c r="AI1696" s="38"/>
      <c r="AJ1696" s="38"/>
      <c r="AK1696" s="38"/>
      <c r="AL1696" s="38"/>
      <c r="AM1696" s="38"/>
      <c r="AN1696" s="38"/>
      <c r="AO1696" s="38"/>
      <c r="AP1696" s="38"/>
      <c r="AQ1696" s="38"/>
      <c r="AR1696" s="38"/>
      <c r="AS1696" s="38"/>
      <c r="AT1696" s="38"/>
      <c r="AU1696" s="38"/>
      <c r="AV1696" s="38"/>
      <c r="AW1696" s="38"/>
      <c r="AX1696" s="38"/>
      <c r="AY1696" s="38"/>
      <c r="AZ1696" s="38"/>
      <c r="BA1696" s="38"/>
      <c r="BB1696" s="38"/>
      <c r="BC1696" s="38"/>
      <c r="BD1696" s="38"/>
      <c r="BE1696" s="38"/>
      <c r="BF1696" s="38"/>
      <c r="BG1696" s="38"/>
      <c r="BH1696" s="38"/>
      <c r="BI1696" s="38"/>
      <c r="BJ1696" s="38"/>
      <c r="BK1696" s="38"/>
      <c r="BL1696" s="38"/>
      <c r="BM1696" s="38"/>
      <c r="BN1696" s="38"/>
    </row>
    <row r="1697" spans="1:66" s="197" customFormat="1" ht="14.25" customHeight="1">
      <c r="A1697" s="13"/>
      <c r="B1697" s="26"/>
      <c r="C1697" s="61"/>
      <c r="D1697" s="16"/>
      <c r="E1697" s="17"/>
      <c r="F1697" s="17">
        <v>1</v>
      </c>
      <c r="G1697" s="18"/>
      <c r="H1697" s="18" t="s">
        <v>1741</v>
      </c>
      <c r="I1697" s="16">
        <v>1</v>
      </c>
      <c r="J1697" s="16"/>
      <c r="K1697" s="16"/>
      <c r="L1697" s="16"/>
      <c r="M1697" s="16"/>
      <c r="N1697" s="16"/>
      <c r="O1697" s="18"/>
      <c r="P1697" s="18"/>
      <c r="S1697" s="38"/>
      <c r="T1697" s="38"/>
      <c r="U1697" s="38"/>
      <c r="V1697" s="38"/>
      <c r="W1697" s="38"/>
      <c r="X1697" s="38"/>
      <c r="Y1697" s="38"/>
      <c r="Z1697" s="38"/>
      <c r="AA1697" s="38"/>
      <c r="AB1697" s="38"/>
      <c r="AC1697" s="38"/>
      <c r="AD1697" s="38"/>
      <c r="AE1697" s="38"/>
      <c r="AF1697" s="38"/>
      <c r="AG1697" s="38"/>
      <c r="AH1697" s="38"/>
      <c r="AI1697" s="38"/>
      <c r="AJ1697" s="38"/>
      <c r="AK1697" s="38"/>
      <c r="AL1697" s="38"/>
      <c r="AM1697" s="38"/>
      <c r="AN1697" s="38"/>
      <c r="AO1697" s="38"/>
      <c r="AP1697" s="38"/>
      <c r="AQ1697" s="38"/>
      <c r="AR1697" s="38"/>
      <c r="AS1697" s="38"/>
      <c r="AT1697" s="38"/>
      <c r="AU1697" s="38"/>
      <c r="AV1697" s="38"/>
      <c r="AW1697" s="38"/>
      <c r="AX1697" s="38"/>
      <c r="AY1697" s="38"/>
      <c r="AZ1697" s="38"/>
      <c r="BA1697" s="38"/>
      <c r="BB1697" s="38"/>
      <c r="BC1697" s="38"/>
      <c r="BD1697" s="38"/>
      <c r="BE1697" s="38"/>
      <c r="BF1697" s="38"/>
      <c r="BG1697" s="38"/>
      <c r="BH1697" s="38"/>
      <c r="BI1697" s="38"/>
      <c r="BJ1697" s="38"/>
      <c r="BK1697" s="38"/>
      <c r="BL1697" s="38"/>
      <c r="BM1697" s="38"/>
      <c r="BN1697" s="38"/>
    </row>
    <row r="1698" spans="1:66" s="197" customFormat="1" ht="14.25" customHeight="1">
      <c r="A1698" s="13">
        <v>11</v>
      </c>
      <c r="B1698" s="62" t="s">
        <v>1070</v>
      </c>
      <c r="C1698" s="61">
        <v>1</v>
      </c>
      <c r="D1698" s="16">
        <v>11</v>
      </c>
      <c r="E1698" s="17"/>
      <c r="F1698" s="17">
        <v>1</v>
      </c>
      <c r="G1698" s="18">
        <v>1378</v>
      </c>
      <c r="H1698" s="18" t="s">
        <v>125</v>
      </c>
      <c r="I1698" s="16">
        <v>1</v>
      </c>
      <c r="J1698" s="16"/>
      <c r="K1698" s="16"/>
      <c r="L1698" s="16"/>
      <c r="M1698" s="16"/>
      <c r="N1698" s="16"/>
      <c r="O1698" s="18"/>
      <c r="P1698" s="18" t="s">
        <v>1644</v>
      </c>
      <c r="S1698" s="38"/>
      <c r="T1698" s="38"/>
      <c r="U1698" s="38"/>
      <c r="V1698" s="38"/>
      <c r="W1698" s="38"/>
      <c r="X1698" s="38"/>
      <c r="Y1698" s="38"/>
      <c r="Z1698" s="38"/>
      <c r="AA1698" s="38"/>
      <c r="AB1698" s="38"/>
      <c r="AC1698" s="38"/>
      <c r="AD1698" s="38"/>
      <c r="AE1698" s="38"/>
      <c r="AF1698" s="38"/>
      <c r="AG1698" s="38"/>
      <c r="AH1698" s="38"/>
      <c r="AI1698" s="38"/>
      <c r="AJ1698" s="38"/>
      <c r="AK1698" s="38"/>
      <c r="AL1698" s="38"/>
      <c r="AM1698" s="38"/>
      <c r="AN1698" s="38"/>
      <c r="AO1698" s="38"/>
      <c r="AP1698" s="38"/>
      <c r="AQ1698" s="38"/>
      <c r="AR1698" s="38"/>
      <c r="AS1698" s="38"/>
      <c r="AT1698" s="38"/>
      <c r="AU1698" s="38"/>
      <c r="AV1698" s="38"/>
      <c r="AW1698" s="38"/>
      <c r="AX1698" s="38"/>
      <c r="AY1698" s="38"/>
      <c r="AZ1698" s="38"/>
      <c r="BA1698" s="38"/>
      <c r="BB1698" s="38"/>
      <c r="BC1698" s="38"/>
      <c r="BD1698" s="38"/>
      <c r="BE1698" s="38"/>
      <c r="BF1698" s="38"/>
      <c r="BG1698" s="38"/>
      <c r="BH1698" s="38"/>
      <c r="BI1698" s="38"/>
      <c r="BJ1698" s="38"/>
      <c r="BK1698" s="38"/>
      <c r="BL1698" s="38"/>
      <c r="BM1698" s="38"/>
      <c r="BN1698" s="38"/>
    </row>
    <row r="1699" spans="1:66" s="197" customFormat="1" ht="14.25" customHeight="1">
      <c r="A1699" s="13"/>
      <c r="B1699" s="62"/>
      <c r="C1699" s="61"/>
      <c r="D1699" s="16"/>
      <c r="E1699" s="17"/>
      <c r="F1699" s="17">
        <v>1</v>
      </c>
      <c r="G1699" s="18"/>
      <c r="H1699" s="18" t="s">
        <v>1742</v>
      </c>
      <c r="I1699" s="16">
        <v>1</v>
      </c>
      <c r="J1699" s="16"/>
      <c r="K1699" s="16"/>
      <c r="L1699" s="16"/>
      <c r="M1699" s="16"/>
      <c r="N1699" s="16"/>
      <c r="O1699" s="18"/>
      <c r="P1699" s="18" t="s">
        <v>1644</v>
      </c>
      <c r="S1699" s="38"/>
      <c r="T1699" s="38"/>
      <c r="U1699" s="38"/>
      <c r="V1699" s="38"/>
      <c r="W1699" s="38"/>
      <c r="X1699" s="38"/>
      <c r="Y1699" s="38"/>
      <c r="Z1699" s="38"/>
      <c r="AA1699" s="38"/>
      <c r="AB1699" s="38"/>
      <c r="AC1699" s="38"/>
      <c r="AD1699" s="38"/>
      <c r="AE1699" s="38"/>
      <c r="AF1699" s="38"/>
      <c r="AG1699" s="38"/>
      <c r="AH1699" s="38"/>
      <c r="AI1699" s="38"/>
      <c r="AJ1699" s="38"/>
      <c r="AK1699" s="38"/>
      <c r="AL1699" s="38"/>
      <c r="AM1699" s="38"/>
      <c r="AN1699" s="38"/>
      <c r="AO1699" s="38"/>
      <c r="AP1699" s="38"/>
      <c r="AQ1699" s="38"/>
      <c r="AR1699" s="38"/>
      <c r="AS1699" s="38"/>
      <c r="AT1699" s="38"/>
      <c r="AU1699" s="38"/>
      <c r="AV1699" s="38"/>
      <c r="AW1699" s="38"/>
      <c r="AX1699" s="38"/>
      <c r="AY1699" s="38"/>
      <c r="AZ1699" s="38"/>
      <c r="BA1699" s="38"/>
      <c r="BB1699" s="38"/>
      <c r="BC1699" s="38"/>
      <c r="BD1699" s="38"/>
      <c r="BE1699" s="38"/>
      <c r="BF1699" s="38"/>
      <c r="BG1699" s="38"/>
      <c r="BH1699" s="38"/>
      <c r="BI1699" s="38"/>
      <c r="BJ1699" s="38"/>
      <c r="BK1699" s="38"/>
      <c r="BL1699" s="38"/>
      <c r="BM1699" s="38"/>
      <c r="BN1699" s="38"/>
    </row>
    <row r="1700" spans="1:66" s="197" customFormat="1" ht="14.25" customHeight="1">
      <c r="A1700" s="13"/>
      <c r="B1700" s="62"/>
      <c r="C1700" s="61"/>
      <c r="D1700" s="16"/>
      <c r="E1700" s="17"/>
      <c r="F1700" s="17">
        <v>1</v>
      </c>
      <c r="G1700" s="18"/>
      <c r="H1700" s="18" t="s">
        <v>1743</v>
      </c>
      <c r="I1700" s="16">
        <v>1</v>
      </c>
      <c r="J1700" s="16"/>
      <c r="K1700" s="16"/>
      <c r="L1700" s="16"/>
      <c r="M1700" s="16"/>
      <c r="N1700" s="16"/>
      <c r="O1700" s="18"/>
      <c r="P1700" s="18" t="s">
        <v>1644</v>
      </c>
      <c r="S1700" s="38"/>
      <c r="T1700" s="38"/>
      <c r="U1700" s="38"/>
      <c r="V1700" s="38"/>
      <c r="W1700" s="38"/>
      <c r="X1700" s="38"/>
      <c r="Y1700" s="38"/>
      <c r="Z1700" s="38"/>
      <c r="AA1700" s="38"/>
      <c r="AB1700" s="38"/>
      <c r="AC1700" s="38"/>
      <c r="AD1700" s="38"/>
      <c r="AE1700" s="38"/>
      <c r="AF1700" s="38"/>
      <c r="AG1700" s="38"/>
      <c r="AH1700" s="38"/>
      <c r="AI1700" s="38"/>
      <c r="AJ1700" s="38"/>
      <c r="AK1700" s="38"/>
      <c r="AL1700" s="38"/>
      <c r="AM1700" s="38"/>
      <c r="AN1700" s="38"/>
      <c r="AO1700" s="38"/>
      <c r="AP1700" s="38"/>
      <c r="AQ1700" s="38"/>
      <c r="AR1700" s="38"/>
      <c r="AS1700" s="38"/>
      <c r="AT1700" s="38"/>
      <c r="AU1700" s="38"/>
      <c r="AV1700" s="38"/>
      <c r="AW1700" s="38"/>
      <c r="AX1700" s="38"/>
      <c r="AY1700" s="38"/>
      <c r="AZ1700" s="38"/>
      <c r="BA1700" s="38"/>
      <c r="BB1700" s="38"/>
      <c r="BC1700" s="38"/>
      <c r="BD1700" s="38"/>
      <c r="BE1700" s="38"/>
      <c r="BF1700" s="38"/>
      <c r="BG1700" s="38"/>
      <c r="BH1700" s="38"/>
      <c r="BI1700" s="38"/>
      <c r="BJ1700" s="38"/>
      <c r="BK1700" s="38"/>
      <c r="BL1700" s="38"/>
      <c r="BM1700" s="38"/>
      <c r="BN1700" s="38"/>
    </row>
    <row r="1701" spans="1:66" s="197" customFormat="1" ht="14.25" customHeight="1">
      <c r="A1701" s="13"/>
      <c r="B1701" s="62"/>
      <c r="C1701" s="61"/>
      <c r="D1701" s="16"/>
      <c r="E1701" s="17"/>
      <c r="F1701" s="17">
        <v>1</v>
      </c>
      <c r="G1701" s="18"/>
      <c r="H1701" s="18" t="s">
        <v>1744</v>
      </c>
      <c r="I1701" s="16">
        <v>1</v>
      </c>
      <c r="J1701" s="16"/>
      <c r="K1701" s="16"/>
      <c r="L1701" s="16"/>
      <c r="M1701" s="16"/>
      <c r="N1701" s="16"/>
      <c r="O1701" s="18"/>
      <c r="P1701" s="18" t="s">
        <v>1644</v>
      </c>
      <c r="S1701" s="38"/>
      <c r="T1701" s="38"/>
      <c r="U1701" s="38"/>
      <c r="V1701" s="38"/>
      <c r="W1701" s="38"/>
      <c r="X1701" s="38"/>
      <c r="Y1701" s="38"/>
      <c r="Z1701" s="38"/>
      <c r="AA1701" s="38"/>
      <c r="AB1701" s="38"/>
      <c r="AC1701" s="38"/>
      <c r="AD1701" s="38"/>
      <c r="AE1701" s="38"/>
      <c r="AF1701" s="38"/>
      <c r="AG1701" s="38"/>
      <c r="AH1701" s="38"/>
      <c r="AI1701" s="38"/>
      <c r="AJ1701" s="38"/>
      <c r="AK1701" s="38"/>
      <c r="AL1701" s="38"/>
      <c r="AM1701" s="38"/>
      <c r="AN1701" s="38"/>
      <c r="AO1701" s="38"/>
      <c r="AP1701" s="38"/>
      <c r="AQ1701" s="38"/>
      <c r="AR1701" s="38"/>
      <c r="AS1701" s="38"/>
      <c r="AT1701" s="38"/>
      <c r="AU1701" s="38"/>
      <c r="AV1701" s="38"/>
      <c r="AW1701" s="38"/>
      <c r="AX1701" s="38"/>
      <c r="AY1701" s="38"/>
      <c r="AZ1701" s="38"/>
      <c r="BA1701" s="38"/>
      <c r="BB1701" s="38"/>
      <c r="BC1701" s="38"/>
      <c r="BD1701" s="38"/>
      <c r="BE1701" s="38"/>
      <c r="BF1701" s="38"/>
      <c r="BG1701" s="38"/>
      <c r="BH1701" s="38"/>
      <c r="BI1701" s="38"/>
      <c r="BJ1701" s="38"/>
      <c r="BK1701" s="38"/>
      <c r="BL1701" s="38"/>
      <c r="BM1701" s="38"/>
      <c r="BN1701" s="38"/>
    </row>
    <row r="1702" spans="1:66" s="197" customFormat="1" ht="14.25" customHeight="1">
      <c r="A1702" s="13"/>
      <c r="B1702" s="62"/>
      <c r="C1702" s="61"/>
      <c r="D1702" s="16"/>
      <c r="E1702" s="17"/>
      <c r="F1702" s="17">
        <v>1</v>
      </c>
      <c r="G1702" s="18"/>
      <c r="H1702" s="18" t="s">
        <v>1745</v>
      </c>
      <c r="I1702" s="16">
        <v>1</v>
      </c>
      <c r="J1702" s="16"/>
      <c r="K1702" s="16"/>
      <c r="L1702" s="16"/>
      <c r="M1702" s="16"/>
      <c r="N1702" s="16"/>
      <c r="O1702" s="18"/>
      <c r="P1702" s="18" t="s">
        <v>1644</v>
      </c>
      <c r="S1702" s="38"/>
      <c r="T1702" s="38"/>
      <c r="U1702" s="38"/>
      <c r="V1702" s="38"/>
      <c r="W1702" s="38"/>
      <c r="X1702" s="38"/>
      <c r="Y1702" s="38"/>
      <c r="Z1702" s="38"/>
      <c r="AA1702" s="38"/>
      <c r="AB1702" s="38"/>
      <c r="AC1702" s="38"/>
      <c r="AD1702" s="38"/>
      <c r="AE1702" s="38"/>
      <c r="AF1702" s="38"/>
      <c r="AG1702" s="38"/>
      <c r="AH1702" s="38"/>
      <c r="AI1702" s="38"/>
      <c r="AJ1702" s="38"/>
      <c r="AK1702" s="38"/>
      <c r="AL1702" s="38"/>
      <c r="AM1702" s="38"/>
      <c r="AN1702" s="38"/>
      <c r="AO1702" s="38"/>
      <c r="AP1702" s="38"/>
      <c r="AQ1702" s="38"/>
      <c r="AR1702" s="38"/>
      <c r="AS1702" s="38"/>
      <c r="AT1702" s="38"/>
      <c r="AU1702" s="38"/>
      <c r="AV1702" s="38"/>
      <c r="AW1702" s="38"/>
      <c r="AX1702" s="38"/>
      <c r="AY1702" s="38"/>
      <c r="AZ1702" s="38"/>
      <c r="BA1702" s="38"/>
      <c r="BB1702" s="38"/>
      <c r="BC1702" s="38"/>
      <c r="BD1702" s="38"/>
      <c r="BE1702" s="38"/>
      <c r="BF1702" s="38"/>
      <c r="BG1702" s="38"/>
      <c r="BH1702" s="38"/>
      <c r="BI1702" s="38"/>
      <c r="BJ1702" s="38"/>
      <c r="BK1702" s="38"/>
      <c r="BL1702" s="38"/>
      <c r="BM1702" s="38"/>
      <c r="BN1702" s="38"/>
    </row>
    <row r="1703" spans="1:66" s="197" customFormat="1" ht="14.25" customHeight="1">
      <c r="A1703" s="13"/>
      <c r="B1703" s="62"/>
      <c r="C1703" s="61"/>
      <c r="D1703" s="16"/>
      <c r="E1703" s="17"/>
      <c r="F1703" s="17">
        <v>1</v>
      </c>
      <c r="G1703" s="18"/>
      <c r="H1703" s="18" t="s">
        <v>1746</v>
      </c>
      <c r="I1703" s="16">
        <v>1</v>
      </c>
      <c r="J1703" s="16"/>
      <c r="K1703" s="16"/>
      <c r="L1703" s="16"/>
      <c r="M1703" s="16"/>
      <c r="N1703" s="16"/>
      <c r="O1703" s="18"/>
      <c r="P1703" s="18" t="s">
        <v>1644</v>
      </c>
      <c r="S1703" s="38"/>
      <c r="T1703" s="38"/>
      <c r="U1703" s="38"/>
      <c r="V1703" s="38"/>
      <c r="W1703" s="38"/>
      <c r="X1703" s="38"/>
      <c r="Y1703" s="38"/>
      <c r="Z1703" s="38"/>
      <c r="AA1703" s="38"/>
      <c r="AB1703" s="38"/>
      <c r="AC1703" s="38"/>
      <c r="AD1703" s="38"/>
      <c r="AE1703" s="38"/>
      <c r="AF1703" s="38"/>
      <c r="AG1703" s="38"/>
      <c r="AH1703" s="38"/>
      <c r="AI1703" s="38"/>
      <c r="AJ1703" s="38"/>
      <c r="AK1703" s="38"/>
      <c r="AL1703" s="38"/>
      <c r="AM1703" s="38"/>
      <c r="AN1703" s="38"/>
      <c r="AO1703" s="38"/>
      <c r="AP1703" s="38"/>
      <c r="AQ1703" s="38"/>
      <c r="AR1703" s="38"/>
      <c r="AS1703" s="38"/>
      <c r="AT1703" s="38"/>
      <c r="AU1703" s="38"/>
      <c r="AV1703" s="38"/>
      <c r="AW1703" s="38"/>
      <c r="AX1703" s="38"/>
      <c r="AY1703" s="38"/>
      <c r="AZ1703" s="38"/>
      <c r="BA1703" s="38"/>
      <c r="BB1703" s="38"/>
      <c r="BC1703" s="38"/>
      <c r="BD1703" s="38"/>
      <c r="BE1703" s="38"/>
      <c r="BF1703" s="38"/>
      <c r="BG1703" s="38"/>
      <c r="BH1703" s="38"/>
      <c r="BI1703" s="38"/>
      <c r="BJ1703" s="38"/>
      <c r="BK1703" s="38"/>
      <c r="BL1703" s="38"/>
      <c r="BM1703" s="38"/>
      <c r="BN1703" s="38"/>
    </row>
    <row r="1704" spans="1:66" s="197" customFormat="1" ht="14.25" customHeight="1">
      <c r="A1704" s="13"/>
      <c r="B1704" s="62"/>
      <c r="C1704" s="61"/>
      <c r="D1704" s="16"/>
      <c r="E1704" s="17"/>
      <c r="F1704" s="17">
        <v>1</v>
      </c>
      <c r="G1704" s="18"/>
      <c r="H1704" s="18" t="s">
        <v>1747</v>
      </c>
      <c r="I1704" s="16">
        <v>1</v>
      </c>
      <c r="J1704" s="16"/>
      <c r="K1704" s="16"/>
      <c r="L1704" s="16"/>
      <c r="M1704" s="16"/>
      <c r="N1704" s="16"/>
      <c r="O1704" s="18"/>
      <c r="P1704" s="18" t="s">
        <v>1644</v>
      </c>
      <c r="S1704" s="38"/>
      <c r="T1704" s="38"/>
      <c r="U1704" s="38"/>
      <c r="V1704" s="38"/>
      <c r="W1704" s="38"/>
      <c r="X1704" s="38"/>
      <c r="Y1704" s="38"/>
      <c r="Z1704" s="38"/>
      <c r="AA1704" s="38"/>
      <c r="AB1704" s="38"/>
      <c r="AC1704" s="38"/>
      <c r="AD1704" s="38"/>
      <c r="AE1704" s="38"/>
      <c r="AF1704" s="38"/>
      <c r="AG1704" s="38"/>
      <c r="AH1704" s="38"/>
      <c r="AI1704" s="38"/>
      <c r="AJ1704" s="38"/>
      <c r="AK1704" s="38"/>
      <c r="AL1704" s="38"/>
      <c r="AM1704" s="38"/>
      <c r="AN1704" s="38"/>
      <c r="AO1704" s="38"/>
      <c r="AP1704" s="38"/>
      <c r="AQ1704" s="38"/>
      <c r="AR1704" s="38"/>
      <c r="AS1704" s="38"/>
      <c r="AT1704" s="38"/>
      <c r="AU1704" s="38"/>
      <c r="AV1704" s="38"/>
      <c r="AW1704" s="38"/>
      <c r="AX1704" s="38"/>
      <c r="AY1704" s="38"/>
      <c r="AZ1704" s="38"/>
      <c r="BA1704" s="38"/>
      <c r="BB1704" s="38"/>
      <c r="BC1704" s="38"/>
      <c r="BD1704" s="38"/>
      <c r="BE1704" s="38"/>
      <c r="BF1704" s="38"/>
      <c r="BG1704" s="38"/>
      <c r="BH1704" s="38"/>
      <c r="BI1704" s="38"/>
      <c r="BJ1704" s="38"/>
      <c r="BK1704" s="38"/>
      <c r="BL1704" s="38"/>
      <c r="BM1704" s="38"/>
      <c r="BN1704" s="38"/>
    </row>
    <row r="1705" spans="1:66" s="197" customFormat="1" ht="14.25" customHeight="1">
      <c r="A1705" s="13"/>
      <c r="B1705" s="62"/>
      <c r="C1705" s="61"/>
      <c r="D1705" s="16"/>
      <c r="E1705" s="17"/>
      <c r="F1705" s="17">
        <v>1</v>
      </c>
      <c r="G1705" s="18"/>
      <c r="H1705" s="18" t="s">
        <v>838</v>
      </c>
      <c r="I1705" s="16">
        <v>1</v>
      </c>
      <c r="J1705" s="16"/>
      <c r="K1705" s="16"/>
      <c r="L1705" s="16"/>
      <c r="M1705" s="16"/>
      <c r="N1705" s="16"/>
      <c r="O1705" s="18"/>
      <c r="P1705" s="18" t="s">
        <v>1644</v>
      </c>
      <c r="S1705" s="38"/>
      <c r="T1705" s="38"/>
      <c r="U1705" s="38"/>
      <c r="V1705" s="38"/>
      <c r="W1705" s="38"/>
      <c r="X1705" s="38"/>
      <c r="Y1705" s="38"/>
      <c r="Z1705" s="38"/>
      <c r="AA1705" s="38"/>
      <c r="AB1705" s="38"/>
      <c r="AC1705" s="38"/>
      <c r="AD1705" s="38"/>
      <c r="AE1705" s="38"/>
      <c r="AF1705" s="38"/>
      <c r="AG1705" s="38"/>
      <c r="AH1705" s="38"/>
      <c r="AI1705" s="38"/>
      <c r="AJ1705" s="38"/>
      <c r="AK1705" s="38"/>
      <c r="AL1705" s="38"/>
      <c r="AM1705" s="38"/>
      <c r="AN1705" s="38"/>
      <c r="AO1705" s="38"/>
      <c r="AP1705" s="38"/>
      <c r="AQ1705" s="38"/>
      <c r="AR1705" s="38"/>
      <c r="AS1705" s="38"/>
      <c r="AT1705" s="38"/>
      <c r="AU1705" s="38"/>
      <c r="AV1705" s="38"/>
      <c r="AW1705" s="38"/>
      <c r="AX1705" s="38"/>
      <c r="AY1705" s="38"/>
      <c r="AZ1705" s="38"/>
      <c r="BA1705" s="38"/>
      <c r="BB1705" s="38"/>
      <c r="BC1705" s="38"/>
      <c r="BD1705" s="38"/>
      <c r="BE1705" s="38"/>
      <c r="BF1705" s="38"/>
      <c r="BG1705" s="38"/>
      <c r="BH1705" s="38"/>
      <c r="BI1705" s="38"/>
      <c r="BJ1705" s="38"/>
      <c r="BK1705" s="38"/>
      <c r="BL1705" s="38"/>
      <c r="BM1705" s="38"/>
      <c r="BN1705" s="38"/>
    </row>
    <row r="1706" spans="1:66" s="197" customFormat="1" ht="14.25" customHeight="1">
      <c r="A1706" s="13"/>
      <c r="B1706" s="62"/>
      <c r="C1706" s="61"/>
      <c r="D1706" s="16"/>
      <c r="E1706" s="17"/>
      <c r="F1706" s="17">
        <v>0.5</v>
      </c>
      <c r="G1706" s="18"/>
      <c r="H1706" s="18" t="s">
        <v>1723</v>
      </c>
      <c r="I1706" s="16">
        <v>0.5</v>
      </c>
      <c r="J1706" s="16"/>
      <c r="K1706" s="16"/>
      <c r="L1706" s="16"/>
      <c r="M1706" s="16" t="s">
        <v>117</v>
      </c>
      <c r="N1706" s="16"/>
      <c r="O1706" s="18"/>
      <c r="P1706" s="18" t="s">
        <v>1644</v>
      </c>
      <c r="S1706" s="38"/>
      <c r="T1706" s="38"/>
      <c r="U1706" s="38"/>
      <c r="V1706" s="38"/>
      <c r="W1706" s="38"/>
      <c r="X1706" s="38"/>
      <c r="Y1706" s="38"/>
      <c r="Z1706" s="38"/>
      <c r="AA1706" s="38"/>
      <c r="AB1706" s="38"/>
      <c r="AC1706" s="38"/>
      <c r="AD1706" s="38"/>
      <c r="AE1706" s="38"/>
      <c r="AF1706" s="38"/>
      <c r="AG1706" s="38"/>
      <c r="AH1706" s="38"/>
      <c r="AI1706" s="38"/>
      <c r="AJ1706" s="38"/>
      <c r="AK1706" s="38"/>
      <c r="AL1706" s="38"/>
      <c r="AM1706" s="38"/>
      <c r="AN1706" s="38"/>
      <c r="AO1706" s="38"/>
      <c r="AP1706" s="38"/>
      <c r="AQ1706" s="38"/>
      <c r="AR1706" s="38"/>
      <c r="AS1706" s="38"/>
      <c r="AT1706" s="38"/>
      <c r="AU1706" s="38"/>
      <c r="AV1706" s="38"/>
      <c r="AW1706" s="38"/>
      <c r="AX1706" s="38"/>
      <c r="AY1706" s="38"/>
      <c r="AZ1706" s="38"/>
      <c r="BA1706" s="38"/>
      <c r="BB1706" s="38"/>
      <c r="BC1706" s="38"/>
      <c r="BD1706" s="38"/>
      <c r="BE1706" s="38"/>
      <c r="BF1706" s="38"/>
      <c r="BG1706" s="38"/>
      <c r="BH1706" s="38"/>
      <c r="BI1706" s="38"/>
      <c r="BJ1706" s="38"/>
      <c r="BK1706" s="38"/>
      <c r="BL1706" s="38"/>
      <c r="BM1706" s="38"/>
      <c r="BN1706" s="38"/>
    </row>
    <row r="1707" spans="1:66" s="197" customFormat="1" ht="14.25" customHeight="1">
      <c r="A1707" s="13"/>
      <c r="B1707" s="62"/>
      <c r="C1707" s="61"/>
      <c r="D1707" s="16"/>
      <c r="E1707" s="17"/>
      <c r="F1707" s="17">
        <v>0.5</v>
      </c>
      <c r="G1707" s="18"/>
      <c r="H1707" s="18" t="s">
        <v>1748</v>
      </c>
      <c r="I1707" s="16">
        <v>0.5</v>
      </c>
      <c r="J1707" s="16"/>
      <c r="K1707" s="16"/>
      <c r="L1707" s="16"/>
      <c r="M1707" s="16"/>
      <c r="N1707" s="16"/>
      <c r="O1707" s="18"/>
      <c r="P1707" s="18"/>
      <c r="S1707" s="38"/>
      <c r="T1707" s="38"/>
      <c r="U1707" s="38"/>
      <c r="V1707" s="38"/>
      <c r="W1707" s="38"/>
      <c r="X1707" s="38"/>
      <c r="Y1707" s="38"/>
      <c r="Z1707" s="38"/>
      <c r="AA1707" s="38"/>
      <c r="AB1707" s="38"/>
      <c r="AC1707" s="38"/>
      <c r="AD1707" s="38"/>
      <c r="AE1707" s="38"/>
      <c r="AF1707" s="38"/>
      <c r="AG1707" s="38"/>
      <c r="AH1707" s="38"/>
      <c r="AI1707" s="38"/>
      <c r="AJ1707" s="38"/>
      <c r="AK1707" s="38"/>
      <c r="AL1707" s="38"/>
      <c r="AM1707" s="38"/>
      <c r="AN1707" s="38"/>
      <c r="AO1707" s="38"/>
      <c r="AP1707" s="38"/>
      <c r="AQ1707" s="38"/>
      <c r="AR1707" s="38"/>
      <c r="AS1707" s="38"/>
      <c r="AT1707" s="38"/>
      <c r="AU1707" s="38"/>
      <c r="AV1707" s="38"/>
      <c r="AW1707" s="38"/>
      <c r="AX1707" s="38"/>
      <c r="AY1707" s="38"/>
      <c r="AZ1707" s="38"/>
      <c r="BA1707" s="38"/>
      <c r="BB1707" s="38"/>
      <c r="BC1707" s="38"/>
      <c r="BD1707" s="38"/>
      <c r="BE1707" s="38"/>
      <c r="BF1707" s="38"/>
      <c r="BG1707" s="38"/>
      <c r="BH1707" s="38"/>
      <c r="BI1707" s="38"/>
      <c r="BJ1707" s="38"/>
      <c r="BK1707" s="38"/>
      <c r="BL1707" s="38"/>
      <c r="BM1707" s="38"/>
      <c r="BN1707" s="38"/>
    </row>
    <row r="1708" spans="1:66" s="197" customFormat="1" ht="14.25" customHeight="1">
      <c r="A1708" s="13"/>
      <c r="B1708" s="62"/>
      <c r="C1708" s="61"/>
      <c r="D1708" s="16"/>
      <c r="E1708" s="17"/>
      <c r="F1708" s="17">
        <v>1</v>
      </c>
      <c r="G1708" s="18"/>
      <c r="H1708" s="18" t="s">
        <v>1748</v>
      </c>
      <c r="I1708" s="16">
        <v>1</v>
      </c>
      <c r="J1708" s="16"/>
      <c r="K1708" s="16"/>
      <c r="L1708" s="16"/>
      <c r="M1708" s="16"/>
      <c r="N1708" s="16"/>
      <c r="O1708" s="18"/>
      <c r="P1708" s="18" t="s">
        <v>1644</v>
      </c>
      <c r="S1708" s="38"/>
      <c r="T1708" s="38"/>
      <c r="U1708" s="38"/>
      <c r="V1708" s="38"/>
      <c r="W1708" s="38"/>
      <c r="X1708" s="38"/>
      <c r="Y1708" s="38"/>
      <c r="Z1708" s="38"/>
      <c r="AA1708" s="38"/>
      <c r="AB1708" s="38"/>
      <c r="AC1708" s="38"/>
      <c r="AD1708" s="38"/>
      <c r="AE1708" s="38"/>
      <c r="AF1708" s="38"/>
      <c r="AG1708" s="38"/>
      <c r="AH1708" s="38"/>
      <c r="AI1708" s="38"/>
      <c r="AJ1708" s="38"/>
      <c r="AK1708" s="38"/>
      <c r="AL1708" s="38"/>
      <c r="AM1708" s="38"/>
      <c r="AN1708" s="38"/>
      <c r="AO1708" s="38"/>
      <c r="AP1708" s="38"/>
      <c r="AQ1708" s="38"/>
      <c r="AR1708" s="38"/>
      <c r="AS1708" s="38"/>
      <c r="AT1708" s="38"/>
      <c r="AU1708" s="38"/>
      <c r="AV1708" s="38"/>
      <c r="AW1708" s="38"/>
      <c r="AX1708" s="38"/>
      <c r="AY1708" s="38"/>
      <c r="AZ1708" s="38"/>
      <c r="BA1708" s="38"/>
      <c r="BB1708" s="38"/>
      <c r="BC1708" s="38"/>
      <c r="BD1708" s="38"/>
      <c r="BE1708" s="38"/>
      <c r="BF1708" s="38"/>
      <c r="BG1708" s="38"/>
      <c r="BH1708" s="38"/>
      <c r="BI1708" s="38"/>
      <c r="BJ1708" s="38"/>
      <c r="BK1708" s="38"/>
      <c r="BL1708" s="38"/>
      <c r="BM1708" s="38"/>
      <c r="BN1708" s="38"/>
    </row>
    <row r="1709" spans="1:66" s="197" customFormat="1" ht="14.25" customHeight="1">
      <c r="A1709" s="13"/>
      <c r="B1709" s="62"/>
      <c r="C1709" s="61"/>
      <c r="D1709" s="16"/>
      <c r="E1709" s="17"/>
      <c r="F1709" s="17">
        <v>1</v>
      </c>
      <c r="G1709" s="18"/>
      <c r="H1709" s="27" t="s">
        <v>1749</v>
      </c>
      <c r="I1709" s="16">
        <v>1</v>
      </c>
      <c r="J1709" s="16"/>
      <c r="K1709" s="16"/>
      <c r="L1709" s="16"/>
      <c r="M1709" s="16"/>
      <c r="N1709" s="16"/>
      <c r="O1709" s="18"/>
      <c r="P1709" s="18"/>
      <c r="S1709" s="38"/>
      <c r="T1709" s="38"/>
      <c r="U1709" s="38"/>
      <c r="V1709" s="38"/>
      <c r="W1709" s="38"/>
      <c r="X1709" s="38"/>
      <c r="Y1709" s="38"/>
      <c r="Z1709" s="38"/>
      <c r="AA1709" s="38"/>
      <c r="AB1709" s="38"/>
      <c r="AC1709" s="38"/>
      <c r="AD1709" s="38"/>
      <c r="AE1709" s="38"/>
      <c r="AF1709" s="38"/>
      <c r="AG1709" s="38"/>
      <c r="AH1709" s="38"/>
      <c r="AI1709" s="38"/>
      <c r="AJ1709" s="38"/>
      <c r="AK1709" s="38"/>
      <c r="AL1709" s="38"/>
      <c r="AM1709" s="38"/>
      <c r="AN1709" s="38"/>
      <c r="AO1709" s="38"/>
      <c r="AP1709" s="38"/>
      <c r="AQ1709" s="38"/>
      <c r="AR1709" s="38"/>
      <c r="AS1709" s="38"/>
      <c r="AT1709" s="38"/>
      <c r="AU1709" s="38"/>
      <c r="AV1709" s="38"/>
      <c r="AW1709" s="38"/>
      <c r="AX1709" s="38"/>
      <c r="AY1709" s="38"/>
      <c r="AZ1709" s="38"/>
      <c r="BA1709" s="38"/>
      <c r="BB1709" s="38"/>
      <c r="BC1709" s="38"/>
      <c r="BD1709" s="38"/>
      <c r="BE1709" s="38"/>
      <c r="BF1709" s="38"/>
      <c r="BG1709" s="38"/>
      <c r="BH1709" s="38"/>
      <c r="BI1709" s="38"/>
      <c r="BJ1709" s="38"/>
      <c r="BK1709" s="38"/>
      <c r="BL1709" s="38"/>
      <c r="BM1709" s="38"/>
      <c r="BN1709" s="38"/>
    </row>
    <row r="1710" spans="1:66" s="197" customFormat="1" ht="14.25" customHeight="1">
      <c r="A1710" s="13">
        <v>12</v>
      </c>
      <c r="B1710" s="62" t="s">
        <v>1073</v>
      </c>
      <c r="C1710" s="61">
        <v>1</v>
      </c>
      <c r="D1710" s="16">
        <v>4</v>
      </c>
      <c r="E1710" s="17"/>
      <c r="F1710" s="17">
        <v>1</v>
      </c>
      <c r="G1710" s="18">
        <v>1378</v>
      </c>
      <c r="H1710" s="18" t="s">
        <v>1750</v>
      </c>
      <c r="I1710" s="16">
        <v>1</v>
      </c>
      <c r="J1710" s="16"/>
      <c r="K1710" s="16"/>
      <c r="L1710" s="16"/>
      <c r="M1710" s="16"/>
      <c r="N1710" s="16"/>
      <c r="O1710" s="18"/>
      <c r="P1710" s="18" t="s">
        <v>1644</v>
      </c>
      <c r="S1710" s="38"/>
      <c r="T1710" s="38"/>
      <c r="U1710" s="38"/>
      <c r="V1710" s="38"/>
      <c r="W1710" s="38"/>
      <c r="X1710" s="38"/>
      <c r="Y1710" s="38"/>
      <c r="Z1710" s="38"/>
      <c r="AA1710" s="38"/>
      <c r="AB1710" s="38"/>
      <c r="AC1710" s="38"/>
      <c r="AD1710" s="38"/>
      <c r="AE1710" s="38"/>
      <c r="AF1710" s="38"/>
      <c r="AG1710" s="38"/>
      <c r="AH1710" s="38"/>
      <c r="AI1710" s="38"/>
      <c r="AJ1710" s="38"/>
      <c r="AK1710" s="38"/>
      <c r="AL1710" s="38"/>
      <c r="AM1710" s="38"/>
      <c r="AN1710" s="38"/>
      <c r="AO1710" s="38"/>
      <c r="AP1710" s="38"/>
      <c r="AQ1710" s="38"/>
      <c r="AR1710" s="38"/>
      <c r="AS1710" s="38"/>
      <c r="AT1710" s="38"/>
      <c r="AU1710" s="38"/>
      <c r="AV1710" s="38"/>
      <c r="AW1710" s="38"/>
      <c r="AX1710" s="38"/>
      <c r="AY1710" s="38"/>
      <c r="AZ1710" s="38"/>
      <c r="BA1710" s="38"/>
      <c r="BB1710" s="38"/>
      <c r="BC1710" s="38"/>
      <c r="BD1710" s="38"/>
      <c r="BE1710" s="38"/>
      <c r="BF1710" s="38"/>
      <c r="BG1710" s="38"/>
      <c r="BH1710" s="38"/>
      <c r="BI1710" s="38"/>
      <c r="BJ1710" s="38"/>
      <c r="BK1710" s="38"/>
      <c r="BL1710" s="38"/>
      <c r="BM1710" s="38"/>
      <c r="BN1710" s="38"/>
    </row>
    <row r="1711" spans="1:66" s="197" customFormat="1" ht="14.25" customHeight="1">
      <c r="A1711" s="13"/>
      <c r="B1711" s="62"/>
      <c r="C1711" s="61"/>
      <c r="D1711" s="16"/>
      <c r="E1711" s="17"/>
      <c r="F1711" s="17">
        <v>1</v>
      </c>
      <c r="G1711" s="18"/>
      <c r="H1711" s="18" t="s">
        <v>1751</v>
      </c>
      <c r="I1711" s="16">
        <v>1</v>
      </c>
      <c r="J1711" s="16"/>
      <c r="K1711" s="16"/>
      <c r="L1711" s="16"/>
      <c r="M1711" s="16"/>
      <c r="N1711" s="16"/>
      <c r="O1711" s="18"/>
      <c r="P1711" s="18" t="s">
        <v>1644</v>
      </c>
      <c r="S1711" s="38"/>
      <c r="T1711" s="38"/>
      <c r="U1711" s="38"/>
      <c r="V1711" s="38"/>
      <c r="W1711" s="38"/>
      <c r="X1711" s="38"/>
      <c r="Y1711" s="38"/>
      <c r="Z1711" s="38"/>
      <c r="AA1711" s="38"/>
      <c r="AB1711" s="38"/>
      <c r="AC1711" s="38"/>
      <c r="AD1711" s="38"/>
      <c r="AE1711" s="38"/>
      <c r="AF1711" s="38"/>
      <c r="AG1711" s="38"/>
      <c r="AH1711" s="38"/>
      <c r="AI1711" s="38"/>
      <c r="AJ1711" s="38"/>
      <c r="AK1711" s="38"/>
      <c r="AL1711" s="38"/>
      <c r="AM1711" s="38"/>
      <c r="AN1711" s="38"/>
      <c r="AO1711" s="38"/>
      <c r="AP1711" s="38"/>
      <c r="AQ1711" s="38"/>
      <c r="AR1711" s="38"/>
      <c r="AS1711" s="38"/>
      <c r="AT1711" s="38"/>
      <c r="AU1711" s="38"/>
      <c r="AV1711" s="38"/>
      <c r="AW1711" s="38"/>
      <c r="AX1711" s="38"/>
      <c r="AY1711" s="38"/>
      <c r="AZ1711" s="38"/>
      <c r="BA1711" s="38"/>
      <c r="BB1711" s="38"/>
      <c r="BC1711" s="38"/>
      <c r="BD1711" s="38"/>
      <c r="BE1711" s="38"/>
      <c r="BF1711" s="38"/>
      <c r="BG1711" s="38"/>
      <c r="BH1711" s="38"/>
      <c r="BI1711" s="38"/>
      <c r="BJ1711" s="38"/>
      <c r="BK1711" s="38"/>
      <c r="BL1711" s="38"/>
      <c r="BM1711" s="38"/>
      <c r="BN1711" s="38"/>
    </row>
    <row r="1712" spans="1:66" s="197" customFormat="1" ht="14.25" customHeight="1">
      <c r="A1712" s="13"/>
      <c r="B1712" s="62"/>
      <c r="C1712" s="61"/>
      <c r="D1712" s="16"/>
      <c r="E1712" s="17"/>
      <c r="F1712" s="17">
        <v>0.5</v>
      </c>
      <c r="G1712" s="18"/>
      <c r="H1712" s="18" t="s">
        <v>1751</v>
      </c>
      <c r="I1712" s="16">
        <v>0.5</v>
      </c>
      <c r="J1712" s="16"/>
      <c r="K1712" s="16"/>
      <c r="L1712" s="16"/>
      <c r="M1712" s="16"/>
      <c r="N1712" s="16"/>
      <c r="O1712" s="18"/>
      <c r="P1712" s="18" t="s">
        <v>1644</v>
      </c>
      <c r="S1712" s="38"/>
      <c r="T1712" s="38"/>
      <c r="U1712" s="38"/>
      <c r="V1712" s="38"/>
      <c r="W1712" s="38"/>
      <c r="X1712" s="38"/>
      <c r="Y1712" s="38"/>
      <c r="Z1712" s="38"/>
      <c r="AA1712" s="38"/>
      <c r="AB1712" s="38"/>
      <c r="AC1712" s="38"/>
      <c r="AD1712" s="38"/>
      <c r="AE1712" s="38"/>
      <c r="AF1712" s="38"/>
      <c r="AG1712" s="38"/>
      <c r="AH1712" s="38"/>
      <c r="AI1712" s="38"/>
      <c r="AJ1712" s="38"/>
      <c r="AK1712" s="38"/>
      <c r="AL1712" s="38"/>
      <c r="AM1712" s="38"/>
      <c r="AN1712" s="38"/>
      <c r="AO1712" s="38"/>
      <c r="AP1712" s="38"/>
      <c r="AQ1712" s="38"/>
      <c r="AR1712" s="38"/>
      <c r="AS1712" s="38"/>
      <c r="AT1712" s="38"/>
      <c r="AU1712" s="38"/>
      <c r="AV1712" s="38"/>
      <c r="AW1712" s="38"/>
      <c r="AX1712" s="38"/>
      <c r="AY1712" s="38"/>
      <c r="AZ1712" s="38"/>
      <c r="BA1712" s="38"/>
      <c r="BB1712" s="38"/>
      <c r="BC1712" s="38"/>
      <c r="BD1712" s="38"/>
      <c r="BE1712" s="38"/>
      <c r="BF1712" s="38"/>
      <c r="BG1712" s="38"/>
      <c r="BH1712" s="38"/>
      <c r="BI1712" s="38"/>
      <c r="BJ1712" s="38"/>
      <c r="BK1712" s="38"/>
      <c r="BL1712" s="38"/>
      <c r="BM1712" s="38"/>
      <c r="BN1712" s="38"/>
    </row>
    <row r="1713" spans="1:66" s="197" customFormat="1" ht="14.25" customHeight="1">
      <c r="A1713" s="13"/>
      <c r="B1713" s="62"/>
      <c r="C1713" s="61"/>
      <c r="D1713" s="16"/>
      <c r="E1713" s="17"/>
      <c r="F1713" s="17">
        <v>1</v>
      </c>
      <c r="G1713" s="18"/>
      <c r="H1713" s="18" t="s">
        <v>1752</v>
      </c>
      <c r="I1713" s="16">
        <v>1</v>
      </c>
      <c r="J1713" s="16"/>
      <c r="K1713" s="16"/>
      <c r="L1713" s="16"/>
      <c r="M1713" s="16"/>
      <c r="N1713" s="16"/>
      <c r="O1713" s="18"/>
      <c r="P1713" s="18"/>
      <c r="S1713" s="38"/>
      <c r="T1713" s="38"/>
      <c r="U1713" s="38"/>
      <c r="V1713" s="38"/>
      <c r="W1713" s="38"/>
      <c r="X1713" s="38"/>
      <c r="Y1713" s="38"/>
      <c r="Z1713" s="38"/>
      <c r="AA1713" s="38"/>
      <c r="AB1713" s="38"/>
      <c r="AC1713" s="38"/>
      <c r="AD1713" s="38"/>
      <c r="AE1713" s="38"/>
      <c r="AF1713" s="38"/>
      <c r="AG1713" s="38"/>
      <c r="AH1713" s="38"/>
      <c r="AI1713" s="38"/>
      <c r="AJ1713" s="38"/>
      <c r="AK1713" s="38"/>
      <c r="AL1713" s="38"/>
      <c r="AM1713" s="38"/>
      <c r="AN1713" s="38"/>
      <c r="AO1713" s="38"/>
      <c r="AP1713" s="38"/>
      <c r="AQ1713" s="38"/>
      <c r="AR1713" s="38"/>
      <c r="AS1713" s="38"/>
      <c r="AT1713" s="38"/>
      <c r="AU1713" s="38"/>
      <c r="AV1713" s="38"/>
      <c r="AW1713" s="38"/>
      <c r="AX1713" s="38"/>
      <c r="AY1713" s="38"/>
      <c r="AZ1713" s="38"/>
      <c r="BA1713" s="38"/>
      <c r="BB1713" s="38"/>
      <c r="BC1713" s="38"/>
      <c r="BD1713" s="38"/>
      <c r="BE1713" s="38"/>
      <c r="BF1713" s="38"/>
      <c r="BG1713" s="38"/>
      <c r="BH1713" s="38"/>
      <c r="BI1713" s="38"/>
      <c r="BJ1713" s="38"/>
      <c r="BK1713" s="38"/>
      <c r="BL1713" s="38"/>
      <c r="BM1713" s="38"/>
      <c r="BN1713" s="38"/>
    </row>
    <row r="1714" spans="1:66" s="197" customFormat="1" ht="14.25" customHeight="1">
      <c r="A1714" s="13"/>
      <c r="B1714" s="62"/>
      <c r="C1714" s="61"/>
      <c r="D1714" s="16"/>
      <c r="E1714" s="17"/>
      <c r="F1714" s="17">
        <v>0.5</v>
      </c>
      <c r="G1714" s="18"/>
      <c r="H1714" s="18" t="s">
        <v>1752</v>
      </c>
      <c r="I1714" s="16">
        <v>0.5</v>
      </c>
      <c r="J1714" s="16"/>
      <c r="K1714" s="16"/>
      <c r="L1714" s="16"/>
      <c r="M1714" s="16"/>
      <c r="N1714" s="16"/>
      <c r="O1714" s="18"/>
      <c r="P1714" s="18" t="s">
        <v>1644</v>
      </c>
      <c r="S1714" s="38"/>
      <c r="T1714" s="38"/>
      <c r="U1714" s="38"/>
      <c r="V1714" s="38"/>
      <c r="W1714" s="38"/>
      <c r="X1714" s="38"/>
      <c r="Y1714" s="38"/>
      <c r="Z1714" s="38"/>
      <c r="AA1714" s="38"/>
      <c r="AB1714" s="38"/>
      <c r="AC1714" s="38"/>
      <c r="AD1714" s="38"/>
      <c r="AE1714" s="38"/>
      <c r="AF1714" s="38"/>
      <c r="AG1714" s="38"/>
      <c r="AH1714" s="38"/>
      <c r="AI1714" s="38"/>
      <c r="AJ1714" s="38"/>
      <c r="AK1714" s="38"/>
      <c r="AL1714" s="38"/>
      <c r="AM1714" s="38"/>
      <c r="AN1714" s="38"/>
      <c r="AO1714" s="38"/>
      <c r="AP1714" s="38"/>
      <c r="AQ1714" s="38"/>
      <c r="AR1714" s="38"/>
      <c r="AS1714" s="38"/>
      <c r="AT1714" s="38"/>
      <c r="AU1714" s="38"/>
      <c r="AV1714" s="38"/>
      <c r="AW1714" s="38"/>
      <c r="AX1714" s="38"/>
      <c r="AY1714" s="38"/>
      <c r="AZ1714" s="38"/>
      <c r="BA1714" s="38"/>
      <c r="BB1714" s="38"/>
      <c r="BC1714" s="38"/>
      <c r="BD1714" s="38"/>
      <c r="BE1714" s="38"/>
      <c r="BF1714" s="38"/>
      <c r="BG1714" s="38"/>
      <c r="BH1714" s="38"/>
      <c r="BI1714" s="38"/>
      <c r="BJ1714" s="38"/>
      <c r="BK1714" s="38"/>
      <c r="BL1714" s="38"/>
      <c r="BM1714" s="38"/>
      <c r="BN1714" s="38"/>
    </row>
    <row r="1715" spans="1:66" s="197" customFormat="1" ht="14.25" customHeight="1">
      <c r="A1715" s="13"/>
      <c r="B1715" s="62"/>
      <c r="C1715" s="61"/>
      <c r="D1715" s="16"/>
      <c r="E1715" s="17"/>
      <c r="F1715" s="17"/>
      <c r="G1715" s="18"/>
      <c r="I1715" s="16"/>
      <c r="J1715" s="16"/>
      <c r="K1715" s="16"/>
      <c r="L1715" s="16"/>
      <c r="M1715" s="16"/>
      <c r="N1715" s="16"/>
      <c r="O1715" s="18"/>
      <c r="P1715" s="18" t="s">
        <v>1644</v>
      </c>
      <c r="S1715" s="38"/>
      <c r="T1715" s="38"/>
      <c r="U1715" s="38"/>
      <c r="V1715" s="38"/>
      <c r="W1715" s="38"/>
      <c r="X1715" s="38"/>
      <c r="Y1715" s="38"/>
      <c r="Z1715" s="38"/>
      <c r="AA1715" s="38"/>
      <c r="AB1715" s="38"/>
      <c r="AC1715" s="38"/>
      <c r="AD1715" s="38"/>
      <c r="AE1715" s="38"/>
      <c r="AF1715" s="38"/>
      <c r="AG1715" s="38"/>
      <c r="AH1715" s="38"/>
      <c r="AI1715" s="38"/>
      <c r="AJ1715" s="38"/>
      <c r="AK1715" s="38"/>
      <c r="AL1715" s="38"/>
      <c r="AM1715" s="38"/>
      <c r="AN1715" s="38"/>
      <c r="AO1715" s="38"/>
      <c r="AP1715" s="38"/>
      <c r="AQ1715" s="38"/>
      <c r="AR1715" s="38"/>
      <c r="AS1715" s="38"/>
      <c r="AT1715" s="38"/>
      <c r="AU1715" s="38"/>
      <c r="AV1715" s="38"/>
      <c r="AW1715" s="38"/>
      <c r="AX1715" s="38"/>
      <c r="AY1715" s="38"/>
      <c r="AZ1715" s="38"/>
      <c r="BA1715" s="38"/>
      <c r="BB1715" s="38"/>
      <c r="BC1715" s="38"/>
      <c r="BD1715" s="38"/>
      <c r="BE1715" s="38"/>
      <c r="BF1715" s="38"/>
      <c r="BG1715" s="38"/>
      <c r="BH1715" s="38"/>
      <c r="BI1715" s="38"/>
      <c r="BJ1715" s="38"/>
      <c r="BK1715" s="38"/>
      <c r="BL1715" s="38"/>
      <c r="BM1715" s="38"/>
      <c r="BN1715" s="38"/>
    </row>
    <row r="1716" spans="1:16" ht="14.25" customHeight="1">
      <c r="A1716" s="281" t="s">
        <v>1123</v>
      </c>
      <c r="B1716" s="281"/>
      <c r="C1716" s="68"/>
      <c r="D1716" s="11">
        <f>SUM(D1657:D1715)</f>
        <v>53</v>
      </c>
      <c r="E1716" s="11"/>
      <c r="F1716" s="11"/>
      <c r="G1716" s="19"/>
      <c r="H1716" s="19"/>
      <c r="I1716" s="11"/>
      <c r="J1716" s="11"/>
      <c r="K1716" s="11"/>
      <c r="L1716" s="11"/>
      <c r="M1716" s="11"/>
      <c r="N1716" s="11"/>
      <c r="O1716" s="19"/>
      <c r="P1716" s="19"/>
    </row>
    <row r="1717" spans="1:16" ht="15" customHeight="1">
      <c r="A1717" s="277" t="s">
        <v>122</v>
      </c>
      <c r="B1717" s="277"/>
      <c r="C1717" s="68"/>
      <c r="D1717" s="9">
        <f>D1658+D1659+D1661+D1669+D1692+D1694+D1698+D1710</f>
        <v>46</v>
      </c>
      <c r="E1717" s="11"/>
      <c r="F1717" s="11"/>
      <c r="G1717" s="19"/>
      <c r="H1717" s="19"/>
      <c r="I1717" s="11"/>
      <c r="J1717" s="11"/>
      <c r="K1717" s="11"/>
      <c r="L1717" s="11"/>
      <c r="M1717" s="11"/>
      <c r="N1717" s="11"/>
      <c r="O1717" s="19"/>
      <c r="P1717" s="19"/>
    </row>
    <row r="1718" spans="1:16" s="188" customFormat="1" ht="38.25" customHeight="1">
      <c r="A1718" s="212"/>
      <c r="B1718" s="212" t="s">
        <v>1753</v>
      </c>
      <c r="C1718" s="212"/>
      <c r="D1718" s="198">
        <f>SUM(E1718:F1718)</f>
        <v>21</v>
      </c>
      <c r="E1718" s="198">
        <f>SUM(E1719:E1743)</f>
        <v>2</v>
      </c>
      <c r="F1718" s="198">
        <f>SUM(F1719:F1743)</f>
        <v>19</v>
      </c>
      <c r="G1718" s="97"/>
      <c r="H1718" s="97"/>
      <c r="I1718" s="139"/>
      <c r="J1718" s="139"/>
      <c r="K1718" s="139"/>
      <c r="L1718" s="139"/>
      <c r="M1718" s="139"/>
      <c r="N1718" s="139"/>
      <c r="O1718" s="97"/>
      <c r="P1718" s="97"/>
    </row>
    <row r="1719" spans="1:16" ht="13.5" customHeight="1">
      <c r="A1719" s="21">
        <v>1</v>
      </c>
      <c r="B1719" s="7" t="s">
        <v>1754</v>
      </c>
      <c r="C1719" s="8">
        <v>12</v>
      </c>
      <c r="D1719" s="9">
        <v>1</v>
      </c>
      <c r="E1719" s="10">
        <v>1</v>
      </c>
      <c r="F1719" s="11"/>
      <c r="G1719" s="12">
        <v>2360</v>
      </c>
      <c r="H1719" s="12" t="s">
        <v>1755</v>
      </c>
      <c r="I1719" s="9">
        <v>1</v>
      </c>
      <c r="P1719" s="12" t="s">
        <v>1003</v>
      </c>
    </row>
    <row r="1720" spans="1:16" ht="13.5" customHeight="1">
      <c r="A1720" s="21">
        <v>2</v>
      </c>
      <c r="B1720" s="7" t="s">
        <v>1756</v>
      </c>
      <c r="C1720" s="8">
        <v>11</v>
      </c>
      <c r="D1720" s="9">
        <v>1</v>
      </c>
      <c r="E1720" s="10">
        <v>1</v>
      </c>
      <c r="F1720" s="11"/>
      <c r="G1720" s="12">
        <v>2193</v>
      </c>
      <c r="H1720" s="12" t="s">
        <v>1757</v>
      </c>
      <c r="I1720" s="9">
        <v>1</v>
      </c>
      <c r="P1720" s="12" t="s">
        <v>1003</v>
      </c>
    </row>
    <row r="1721" spans="1:66" s="197" customFormat="1" ht="13.5" customHeight="1">
      <c r="A1721" s="25">
        <v>3</v>
      </c>
      <c r="B1721" s="14" t="s">
        <v>1758</v>
      </c>
      <c r="C1721" s="15">
        <v>11</v>
      </c>
      <c r="D1721" s="16">
        <v>1</v>
      </c>
      <c r="E1721" s="17"/>
      <c r="F1721" s="17">
        <v>1</v>
      </c>
      <c r="G1721" s="18">
        <v>2193</v>
      </c>
      <c r="H1721" s="18"/>
      <c r="I1721" s="16"/>
      <c r="J1721" s="16"/>
      <c r="K1721" s="16">
        <v>1</v>
      </c>
      <c r="L1721" s="16"/>
      <c r="M1721" s="16"/>
      <c r="N1721" s="16"/>
      <c r="O1721" s="18"/>
      <c r="P1721" s="18" t="s">
        <v>1003</v>
      </c>
      <c r="S1721" s="38"/>
      <c r="T1721" s="38"/>
      <c r="U1721" s="38"/>
      <c r="V1721" s="38"/>
      <c r="W1721" s="38"/>
      <c r="X1721" s="38"/>
      <c r="Y1721" s="38"/>
      <c r="Z1721" s="38"/>
      <c r="AA1721" s="38"/>
      <c r="AB1721" s="38"/>
      <c r="AC1721" s="38"/>
      <c r="AD1721" s="38"/>
      <c r="AE1721" s="38"/>
      <c r="AF1721" s="38"/>
      <c r="AG1721" s="38"/>
      <c r="AH1721" s="38"/>
      <c r="AI1721" s="38"/>
      <c r="AJ1721" s="38"/>
      <c r="AK1721" s="38"/>
      <c r="AL1721" s="38"/>
      <c r="AM1721" s="38"/>
      <c r="AN1721" s="38"/>
      <c r="AO1721" s="38"/>
      <c r="AP1721" s="38"/>
      <c r="AQ1721" s="38"/>
      <c r="AR1721" s="38"/>
      <c r="AS1721" s="38"/>
      <c r="AT1721" s="38"/>
      <c r="AU1721" s="38"/>
      <c r="AV1721" s="38"/>
      <c r="AW1721" s="38"/>
      <c r="AX1721" s="38"/>
      <c r="AY1721" s="38"/>
      <c r="AZ1721" s="38"/>
      <c r="BA1721" s="38"/>
      <c r="BB1721" s="38"/>
      <c r="BC1721" s="38"/>
      <c r="BD1721" s="38"/>
      <c r="BE1721" s="38"/>
      <c r="BF1721" s="38"/>
      <c r="BG1721" s="38"/>
      <c r="BH1721" s="38"/>
      <c r="BI1721" s="38"/>
      <c r="BJ1721" s="38"/>
      <c r="BK1721" s="38"/>
      <c r="BL1721" s="38"/>
      <c r="BM1721" s="38"/>
      <c r="BN1721" s="38"/>
    </row>
    <row r="1722" spans="1:66" s="197" customFormat="1" ht="13.5" customHeight="1">
      <c r="A1722" s="25">
        <v>4</v>
      </c>
      <c r="B1722" s="14" t="s">
        <v>1759</v>
      </c>
      <c r="C1722" s="15">
        <v>11</v>
      </c>
      <c r="D1722" s="16">
        <v>1</v>
      </c>
      <c r="E1722" s="17"/>
      <c r="F1722" s="17">
        <v>1</v>
      </c>
      <c r="G1722" s="18">
        <v>2193</v>
      </c>
      <c r="H1722" s="18" t="s">
        <v>1760</v>
      </c>
      <c r="I1722" s="16">
        <v>1</v>
      </c>
      <c r="J1722" s="16"/>
      <c r="K1722" s="16"/>
      <c r="L1722" s="16"/>
      <c r="M1722" s="16"/>
      <c r="N1722" s="16"/>
      <c r="O1722" s="18"/>
      <c r="P1722" s="18" t="s">
        <v>1003</v>
      </c>
      <c r="S1722" s="38"/>
      <c r="T1722" s="38"/>
      <c r="U1722" s="38"/>
      <c r="V1722" s="38"/>
      <c r="W1722" s="38"/>
      <c r="X1722" s="38"/>
      <c r="Y1722" s="38"/>
      <c r="Z1722" s="38"/>
      <c r="AA1722" s="38"/>
      <c r="AB1722" s="38"/>
      <c r="AC1722" s="38"/>
      <c r="AD1722" s="38"/>
      <c r="AE1722" s="38"/>
      <c r="AF1722" s="38"/>
      <c r="AG1722" s="38"/>
      <c r="AH1722" s="38"/>
      <c r="AI1722" s="38"/>
      <c r="AJ1722" s="38"/>
      <c r="AK1722" s="38"/>
      <c r="AL1722" s="38"/>
      <c r="AM1722" s="38"/>
      <c r="AN1722" s="38"/>
      <c r="AO1722" s="38"/>
      <c r="AP1722" s="38"/>
      <c r="AQ1722" s="38"/>
      <c r="AR1722" s="38"/>
      <c r="AS1722" s="38"/>
      <c r="AT1722" s="38"/>
      <c r="AU1722" s="38"/>
      <c r="AV1722" s="38"/>
      <c r="AW1722" s="38"/>
      <c r="AX1722" s="38"/>
      <c r="AY1722" s="38"/>
      <c r="AZ1722" s="38"/>
      <c r="BA1722" s="38"/>
      <c r="BB1722" s="38"/>
      <c r="BC1722" s="38"/>
      <c r="BD1722" s="38"/>
      <c r="BE1722" s="38"/>
      <c r="BF1722" s="38"/>
      <c r="BG1722" s="38"/>
      <c r="BH1722" s="38"/>
      <c r="BI1722" s="38"/>
      <c r="BJ1722" s="38"/>
      <c r="BK1722" s="38"/>
      <c r="BL1722" s="38"/>
      <c r="BM1722" s="38"/>
      <c r="BN1722" s="38"/>
    </row>
    <row r="1723" spans="1:66" s="197" customFormat="1" ht="14.25" customHeight="1">
      <c r="A1723" s="25">
        <v>5</v>
      </c>
      <c r="B1723" s="14" t="s">
        <v>1761</v>
      </c>
      <c r="C1723" s="15">
        <v>9</v>
      </c>
      <c r="D1723" s="16">
        <v>1</v>
      </c>
      <c r="E1723" s="17"/>
      <c r="F1723" s="17">
        <v>1</v>
      </c>
      <c r="G1723" s="18">
        <v>1925</v>
      </c>
      <c r="H1723" s="18" t="s">
        <v>1762</v>
      </c>
      <c r="I1723" s="16">
        <v>1</v>
      </c>
      <c r="J1723" s="16"/>
      <c r="K1723" s="16"/>
      <c r="L1723" s="16"/>
      <c r="M1723" s="18" t="s">
        <v>167</v>
      </c>
      <c r="N1723" s="16"/>
      <c r="O1723" s="18"/>
      <c r="P1723" s="18" t="s">
        <v>1003</v>
      </c>
      <c r="S1723" s="38"/>
      <c r="T1723" s="38"/>
      <c r="U1723" s="38"/>
      <c r="V1723" s="38"/>
      <c r="W1723" s="38"/>
      <c r="X1723" s="38"/>
      <c r="Y1723" s="38"/>
      <c r="Z1723" s="38"/>
      <c r="AA1723" s="38"/>
      <c r="AB1723" s="38"/>
      <c r="AC1723" s="38"/>
      <c r="AD1723" s="38"/>
      <c r="AE1723" s="38"/>
      <c r="AF1723" s="38"/>
      <c r="AG1723" s="38"/>
      <c r="AH1723" s="38"/>
      <c r="AI1723" s="38"/>
      <c r="AJ1723" s="38"/>
      <c r="AK1723" s="38"/>
      <c r="AL1723" s="38"/>
      <c r="AM1723" s="38"/>
      <c r="AN1723" s="38"/>
      <c r="AO1723" s="38"/>
      <c r="AP1723" s="38"/>
      <c r="AQ1723" s="38"/>
      <c r="AR1723" s="38"/>
      <c r="AS1723" s="38"/>
      <c r="AT1723" s="38"/>
      <c r="AU1723" s="38"/>
      <c r="AV1723" s="38"/>
      <c r="AW1723" s="38"/>
      <c r="AX1723" s="38"/>
      <c r="AY1723" s="38"/>
      <c r="AZ1723" s="38"/>
      <c r="BA1723" s="38"/>
      <c r="BB1723" s="38"/>
      <c r="BC1723" s="38"/>
      <c r="BD1723" s="38"/>
      <c r="BE1723" s="38"/>
      <c r="BF1723" s="38"/>
      <c r="BG1723" s="38"/>
      <c r="BH1723" s="38"/>
      <c r="BI1723" s="38"/>
      <c r="BJ1723" s="38"/>
      <c r="BK1723" s="38"/>
      <c r="BL1723" s="38"/>
      <c r="BM1723" s="38"/>
      <c r="BN1723" s="38"/>
    </row>
    <row r="1724" spans="1:66" s="197" customFormat="1" ht="13.5" customHeight="1">
      <c r="A1724" s="25">
        <v>6</v>
      </c>
      <c r="B1724" s="14" t="s">
        <v>1763</v>
      </c>
      <c r="C1724" s="15">
        <v>9</v>
      </c>
      <c r="D1724" s="16">
        <v>6.5</v>
      </c>
      <c r="E1724" s="17"/>
      <c r="F1724" s="17">
        <v>1</v>
      </c>
      <c r="G1724" s="18">
        <v>1925</v>
      </c>
      <c r="H1724" s="18" t="s">
        <v>1764</v>
      </c>
      <c r="I1724" s="16">
        <v>1</v>
      </c>
      <c r="J1724" s="16"/>
      <c r="K1724" s="16"/>
      <c r="L1724" s="16"/>
      <c r="M1724" s="18"/>
      <c r="N1724" s="16"/>
      <c r="O1724" s="18"/>
      <c r="P1724" s="18" t="s">
        <v>1003</v>
      </c>
      <c r="S1724" s="38"/>
      <c r="T1724" s="38"/>
      <c r="U1724" s="38"/>
      <c r="V1724" s="38"/>
      <c r="W1724" s="38"/>
      <c r="X1724" s="38"/>
      <c r="Y1724" s="38"/>
      <c r="Z1724" s="38"/>
      <c r="AA1724" s="38"/>
      <c r="AB1724" s="38"/>
      <c r="AC1724" s="38"/>
      <c r="AD1724" s="38"/>
      <c r="AE1724" s="38"/>
      <c r="AF1724" s="38"/>
      <c r="AG1724" s="38"/>
      <c r="AH1724" s="38"/>
      <c r="AI1724" s="38"/>
      <c r="AJ1724" s="38"/>
      <c r="AK1724" s="38"/>
      <c r="AL1724" s="38"/>
      <c r="AM1724" s="38"/>
      <c r="AN1724" s="38"/>
      <c r="AO1724" s="38"/>
      <c r="AP1724" s="38"/>
      <c r="AQ1724" s="38"/>
      <c r="AR1724" s="38"/>
      <c r="AS1724" s="38"/>
      <c r="AT1724" s="38"/>
      <c r="AU1724" s="38"/>
      <c r="AV1724" s="38"/>
      <c r="AW1724" s="38"/>
      <c r="AX1724" s="38"/>
      <c r="AY1724" s="38"/>
      <c r="AZ1724" s="38"/>
      <c r="BA1724" s="38"/>
      <c r="BB1724" s="38"/>
      <c r="BC1724" s="38"/>
      <c r="BD1724" s="38"/>
      <c r="BE1724" s="38"/>
      <c r="BF1724" s="38"/>
      <c r="BG1724" s="38"/>
      <c r="BH1724" s="38"/>
      <c r="BI1724" s="38"/>
      <c r="BJ1724" s="38"/>
      <c r="BK1724" s="38"/>
      <c r="BL1724" s="38"/>
      <c r="BM1724" s="38"/>
      <c r="BN1724" s="38"/>
    </row>
    <row r="1725" spans="1:66" s="197" customFormat="1" ht="13.5" customHeight="1">
      <c r="A1725" s="25"/>
      <c r="B1725" s="14"/>
      <c r="C1725" s="15"/>
      <c r="D1725" s="16"/>
      <c r="E1725" s="17"/>
      <c r="F1725" s="17">
        <v>1</v>
      </c>
      <c r="G1725" s="18"/>
      <c r="H1725" s="18" t="s">
        <v>1765</v>
      </c>
      <c r="I1725" s="16">
        <v>1</v>
      </c>
      <c r="J1725" s="16"/>
      <c r="K1725" s="16"/>
      <c r="L1725" s="16"/>
      <c r="M1725" s="18"/>
      <c r="N1725" s="16"/>
      <c r="O1725" s="18"/>
      <c r="P1725" s="18" t="s">
        <v>1003</v>
      </c>
      <c r="S1725" s="38"/>
      <c r="T1725" s="38"/>
      <c r="U1725" s="38"/>
      <c r="V1725" s="38"/>
      <c r="W1725" s="38"/>
      <c r="X1725" s="38"/>
      <c r="Y1725" s="38"/>
      <c r="Z1725" s="38"/>
      <c r="AA1725" s="38"/>
      <c r="AB1725" s="38"/>
      <c r="AC1725" s="38"/>
      <c r="AD1725" s="38"/>
      <c r="AE1725" s="38"/>
      <c r="AF1725" s="38"/>
      <c r="AG1725" s="38"/>
      <c r="AH1725" s="38"/>
      <c r="AI1725" s="38"/>
      <c r="AJ1725" s="38"/>
      <c r="AK1725" s="38"/>
      <c r="AL1725" s="38"/>
      <c r="AM1725" s="38"/>
      <c r="AN1725" s="38"/>
      <c r="AO1725" s="38"/>
      <c r="AP1725" s="38"/>
      <c r="AQ1725" s="38"/>
      <c r="AR1725" s="38"/>
      <c r="AS1725" s="38"/>
      <c r="AT1725" s="38"/>
      <c r="AU1725" s="38"/>
      <c r="AV1725" s="38"/>
      <c r="AW1725" s="38"/>
      <c r="AX1725" s="38"/>
      <c r="AY1725" s="38"/>
      <c r="AZ1725" s="38"/>
      <c r="BA1725" s="38"/>
      <c r="BB1725" s="38"/>
      <c r="BC1725" s="38"/>
      <c r="BD1725" s="38"/>
      <c r="BE1725" s="38"/>
      <c r="BF1725" s="38"/>
      <c r="BG1725" s="38"/>
      <c r="BH1725" s="38"/>
      <c r="BI1725" s="38"/>
      <c r="BJ1725" s="38"/>
      <c r="BK1725" s="38"/>
      <c r="BL1725" s="38"/>
      <c r="BM1725" s="38"/>
      <c r="BN1725" s="38"/>
    </row>
    <row r="1726" spans="1:66" s="197" customFormat="1" ht="13.5" customHeight="1">
      <c r="A1726" s="25"/>
      <c r="B1726" s="14"/>
      <c r="C1726" s="15"/>
      <c r="D1726" s="16"/>
      <c r="E1726" s="17"/>
      <c r="F1726" s="17">
        <v>1</v>
      </c>
      <c r="G1726" s="18"/>
      <c r="H1726" s="18" t="s">
        <v>694</v>
      </c>
      <c r="I1726" s="16">
        <v>1</v>
      </c>
      <c r="J1726" s="16"/>
      <c r="K1726" s="16"/>
      <c r="L1726" s="16"/>
      <c r="M1726" s="18"/>
      <c r="N1726" s="16"/>
      <c r="O1726" s="18"/>
      <c r="P1726" s="18" t="s">
        <v>1003</v>
      </c>
      <c r="S1726" s="38"/>
      <c r="T1726" s="38"/>
      <c r="U1726" s="38"/>
      <c r="V1726" s="38"/>
      <c r="W1726" s="38"/>
      <c r="X1726" s="38"/>
      <c r="Y1726" s="38"/>
      <c r="Z1726" s="38"/>
      <c r="AA1726" s="38"/>
      <c r="AB1726" s="38"/>
      <c r="AC1726" s="38"/>
      <c r="AD1726" s="38"/>
      <c r="AE1726" s="38"/>
      <c r="AF1726" s="38"/>
      <c r="AG1726" s="38"/>
      <c r="AH1726" s="38"/>
      <c r="AI1726" s="38"/>
      <c r="AJ1726" s="38"/>
      <c r="AK1726" s="38"/>
      <c r="AL1726" s="38"/>
      <c r="AM1726" s="38"/>
      <c r="AN1726" s="38"/>
      <c r="AO1726" s="38"/>
      <c r="AP1726" s="38"/>
      <c r="AQ1726" s="38"/>
      <c r="AR1726" s="38"/>
      <c r="AS1726" s="38"/>
      <c r="AT1726" s="38"/>
      <c r="AU1726" s="38"/>
      <c r="AV1726" s="38"/>
      <c r="AW1726" s="38"/>
      <c r="AX1726" s="38"/>
      <c r="AY1726" s="38"/>
      <c r="AZ1726" s="38"/>
      <c r="BA1726" s="38"/>
      <c r="BB1726" s="38"/>
      <c r="BC1726" s="38"/>
      <c r="BD1726" s="38"/>
      <c r="BE1726" s="38"/>
      <c r="BF1726" s="38"/>
      <c r="BG1726" s="38"/>
      <c r="BH1726" s="38"/>
      <c r="BI1726" s="38"/>
      <c r="BJ1726" s="38"/>
      <c r="BK1726" s="38"/>
      <c r="BL1726" s="38"/>
      <c r="BM1726" s="38"/>
      <c r="BN1726" s="38"/>
    </row>
    <row r="1727" spans="1:66" s="197" customFormat="1" ht="13.5" customHeight="1">
      <c r="A1727" s="25"/>
      <c r="B1727" s="14"/>
      <c r="C1727" s="15"/>
      <c r="D1727" s="16"/>
      <c r="E1727" s="17"/>
      <c r="F1727" s="17">
        <v>0.5</v>
      </c>
      <c r="G1727" s="18"/>
      <c r="H1727" s="18" t="s">
        <v>1766</v>
      </c>
      <c r="I1727" s="16">
        <v>0.5</v>
      </c>
      <c r="J1727" s="16"/>
      <c r="K1727" s="16"/>
      <c r="L1727" s="16"/>
      <c r="M1727" s="18" t="s">
        <v>117</v>
      </c>
      <c r="N1727" s="16"/>
      <c r="O1727" s="18"/>
      <c r="P1727" s="18" t="s">
        <v>1003</v>
      </c>
      <c r="S1727" s="38"/>
      <c r="T1727" s="38"/>
      <c r="U1727" s="38"/>
      <c r="V1727" s="38"/>
      <c r="W1727" s="38"/>
      <c r="X1727" s="38"/>
      <c r="Y1727" s="38"/>
      <c r="Z1727" s="38"/>
      <c r="AA1727" s="38"/>
      <c r="AB1727" s="38"/>
      <c r="AC1727" s="38"/>
      <c r="AD1727" s="38"/>
      <c r="AE1727" s="38"/>
      <c r="AF1727" s="38"/>
      <c r="AG1727" s="38"/>
      <c r="AH1727" s="38"/>
      <c r="AI1727" s="38"/>
      <c r="AJ1727" s="38"/>
      <c r="AK1727" s="38"/>
      <c r="AL1727" s="38"/>
      <c r="AM1727" s="38"/>
      <c r="AN1727" s="38"/>
      <c r="AO1727" s="38"/>
      <c r="AP1727" s="38"/>
      <c r="AQ1727" s="38"/>
      <c r="AR1727" s="38"/>
      <c r="AS1727" s="38"/>
      <c r="AT1727" s="38"/>
      <c r="AU1727" s="38"/>
      <c r="AV1727" s="38"/>
      <c r="AW1727" s="38"/>
      <c r="AX1727" s="38"/>
      <c r="AY1727" s="38"/>
      <c r="AZ1727" s="38"/>
      <c r="BA1727" s="38"/>
      <c r="BB1727" s="38"/>
      <c r="BC1727" s="38"/>
      <c r="BD1727" s="38"/>
      <c r="BE1727" s="38"/>
      <c r="BF1727" s="38"/>
      <c r="BG1727" s="38"/>
      <c r="BH1727" s="38"/>
      <c r="BI1727" s="38"/>
      <c r="BJ1727" s="38"/>
      <c r="BK1727" s="38"/>
      <c r="BL1727" s="38"/>
      <c r="BM1727" s="38"/>
      <c r="BN1727" s="38"/>
    </row>
    <row r="1728" spans="1:66" s="197" customFormat="1" ht="13.5" customHeight="1">
      <c r="A1728" s="25"/>
      <c r="B1728" s="14"/>
      <c r="C1728" s="15"/>
      <c r="D1728" s="16"/>
      <c r="E1728" s="17"/>
      <c r="F1728" s="17"/>
      <c r="G1728" s="18"/>
      <c r="H1728" s="18" t="s">
        <v>1767</v>
      </c>
      <c r="I1728" s="16"/>
      <c r="J1728" s="16"/>
      <c r="K1728" s="16"/>
      <c r="L1728" s="16"/>
      <c r="M1728" s="18"/>
      <c r="N1728" s="16" t="s">
        <v>252</v>
      </c>
      <c r="O1728" s="18"/>
      <c r="P1728" s="18" t="s">
        <v>1003</v>
      </c>
      <c r="S1728" s="38"/>
      <c r="T1728" s="38"/>
      <c r="U1728" s="38"/>
      <c r="V1728" s="38"/>
      <c r="W1728" s="38"/>
      <c r="X1728" s="38"/>
      <c r="Y1728" s="38"/>
      <c r="Z1728" s="38"/>
      <c r="AA1728" s="38"/>
      <c r="AB1728" s="38"/>
      <c r="AC1728" s="38"/>
      <c r="AD1728" s="38"/>
      <c r="AE1728" s="38"/>
      <c r="AF1728" s="38"/>
      <c r="AG1728" s="38"/>
      <c r="AH1728" s="38"/>
      <c r="AI1728" s="38"/>
      <c r="AJ1728" s="38"/>
      <c r="AK1728" s="38"/>
      <c r="AL1728" s="38"/>
      <c r="AM1728" s="38"/>
      <c r="AN1728" s="38"/>
      <c r="AO1728" s="38"/>
      <c r="AP1728" s="38"/>
      <c r="AQ1728" s="38"/>
      <c r="AR1728" s="38"/>
      <c r="AS1728" s="38"/>
      <c r="AT1728" s="38"/>
      <c r="AU1728" s="38"/>
      <c r="AV1728" s="38"/>
      <c r="AW1728" s="38"/>
      <c r="AX1728" s="38"/>
      <c r="AY1728" s="38"/>
      <c r="AZ1728" s="38"/>
      <c r="BA1728" s="38"/>
      <c r="BB1728" s="38"/>
      <c r="BC1728" s="38"/>
      <c r="BD1728" s="38"/>
      <c r="BE1728" s="38"/>
      <c r="BF1728" s="38"/>
      <c r="BG1728" s="38"/>
      <c r="BH1728" s="38"/>
      <c r="BI1728" s="38"/>
      <c r="BJ1728" s="38"/>
      <c r="BK1728" s="38"/>
      <c r="BL1728" s="38"/>
      <c r="BM1728" s="38"/>
      <c r="BN1728" s="38"/>
    </row>
    <row r="1729" spans="1:66" s="197" customFormat="1" ht="13.5" customHeight="1">
      <c r="A1729" s="25"/>
      <c r="B1729" s="14"/>
      <c r="C1729" s="15"/>
      <c r="D1729" s="16"/>
      <c r="E1729" s="17"/>
      <c r="F1729" s="17">
        <v>0.5</v>
      </c>
      <c r="G1729" s="18"/>
      <c r="H1729" s="18" t="s">
        <v>1757</v>
      </c>
      <c r="I1729" s="16">
        <v>0.5</v>
      </c>
      <c r="J1729" s="16"/>
      <c r="K1729" s="16"/>
      <c r="L1729" s="16"/>
      <c r="M1729" s="18" t="s">
        <v>117</v>
      </c>
      <c r="N1729" s="16" t="s">
        <v>255</v>
      </c>
      <c r="O1729" s="18"/>
      <c r="P1729" s="18" t="s">
        <v>1003</v>
      </c>
      <c r="S1729" s="38"/>
      <c r="T1729" s="38"/>
      <c r="U1729" s="38"/>
      <c r="V1729" s="38"/>
      <c r="W1729" s="38"/>
      <c r="X1729" s="38"/>
      <c r="Y1729" s="38"/>
      <c r="Z1729" s="38"/>
      <c r="AA1729" s="38"/>
      <c r="AB1729" s="38"/>
      <c r="AC1729" s="38"/>
      <c r="AD1729" s="38"/>
      <c r="AE1729" s="38"/>
      <c r="AF1729" s="38"/>
      <c r="AG1729" s="38"/>
      <c r="AH1729" s="38"/>
      <c r="AI1729" s="38"/>
      <c r="AJ1729" s="38"/>
      <c r="AK1729" s="38"/>
      <c r="AL1729" s="38"/>
      <c r="AM1729" s="38"/>
      <c r="AN1729" s="38"/>
      <c r="AO1729" s="38"/>
      <c r="AP1729" s="38"/>
      <c r="AQ1729" s="38"/>
      <c r="AR1729" s="38"/>
      <c r="AS1729" s="38"/>
      <c r="AT1729" s="38"/>
      <c r="AU1729" s="38"/>
      <c r="AV1729" s="38"/>
      <c r="AW1729" s="38"/>
      <c r="AX1729" s="38"/>
      <c r="AY1729" s="38"/>
      <c r="AZ1729" s="38"/>
      <c r="BA1729" s="38"/>
      <c r="BB1729" s="38"/>
      <c r="BC1729" s="38"/>
      <c r="BD1729" s="38"/>
      <c r="BE1729" s="38"/>
      <c r="BF1729" s="38"/>
      <c r="BG1729" s="38"/>
      <c r="BH1729" s="38"/>
      <c r="BI1729" s="38"/>
      <c r="BJ1729" s="38"/>
      <c r="BK1729" s="38"/>
      <c r="BL1729" s="38"/>
      <c r="BM1729" s="38"/>
      <c r="BN1729" s="38"/>
    </row>
    <row r="1730" spans="1:66" s="197" customFormat="1" ht="13.5" customHeight="1">
      <c r="A1730" s="25"/>
      <c r="B1730" s="14"/>
      <c r="C1730" s="15"/>
      <c r="D1730" s="16"/>
      <c r="E1730" s="17"/>
      <c r="F1730" s="17">
        <v>0.5</v>
      </c>
      <c r="G1730" s="18"/>
      <c r="H1730" s="18"/>
      <c r="I1730" s="16"/>
      <c r="J1730" s="16"/>
      <c r="K1730" s="16">
        <v>0.5</v>
      </c>
      <c r="L1730" s="16"/>
      <c r="M1730" s="18"/>
      <c r="N1730" s="16"/>
      <c r="O1730" s="18"/>
      <c r="P1730" s="18" t="s">
        <v>1003</v>
      </c>
      <c r="S1730" s="38"/>
      <c r="T1730" s="38"/>
      <c r="U1730" s="38"/>
      <c r="V1730" s="38"/>
      <c r="W1730" s="38"/>
      <c r="X1730" s="38"/>
      <c r="Y1730" s="38"/>
      <c r="Z1730" s="38"/>
      <c r="AA1730" s="38"/>
      <c r="AB1730" s="38"/>
      <c r="AC1730" s="38"/>
      <c r="AD1730" s="38"/>
      <c r="AE1730" s="38"/>
      <c r="AF1730" s="38"/>
      <c r="AG1730" s="38"/>
      <c r="AH1730" s="38"/>
      <c r="AI1730" s="38"/>
      <c r="AJ1730" s="38"/>
      <c r="AK1730" s="38"/>
      <c r="AL1730" s="38"/>
      <c r="AM1730" s="38"/>
      <c r="AN1730" s="38"/>
      <c r="AO1730" s="38"/>
      <c r="AP1730" s="38"/>
      <c r="AQ1730" s="38"/>
      <c r="AR1730" s="38"/>
      <c r="AS1730" s="38"/>
      <c r="AT1730" s="38"/>
      <c r="AU1730" s="38"/>
      <c r="AV1730" s="38"/>
      <c r="AW1730" s="38"/>
      <c r="AX1730" s="38"/>
      <c r="AY1730" s="38"/>
      <c r="AZ1730" s="38"/>
      <c r="BA1730" s="38"/>
      <c r="BB1730" s="38"/>
      <c r="BC1730" s="38"/>
      <c r="BD1730" s="38"/>
      <c r="BE1730" s="38"/>
      <c r="BF1730" s="38"/>
      <c r="BG1730" s="38"/>
      <c r="BH1730" s="38"/>
      <c r="BI1730" s="38"/>
      <c r="BJ1730" s="38"/>
      <c r="BK1730" s="38"/>
      <c r="BL1730" s="38"/>
      <c r="BM1730" s="38"/>
      <c r="BN1730" s="38"/>
    </row>
    <row r="1731" spans="1:66" s="197" customFormat="1" ht="13.5" customHeight="1">
      <c r="A1731" s="25"/>
      <c r="B1731" s="14"/>
      <c r="C1731" s="15"/>
      <c r="D1731" s="16"/>
      <c r="E1731" s="17"/>
      <c r="F1731" s="17">
        <v>1</v>
      </c>
      <c r="G1731" s="18"/>
      <c r="H1731" s="18"/>
      <c r="I1731" s="16"/>
      <c r="J1731" s="16"/>
      <c r="K1731" s="16">
        <v>1</v>
      </c>
      <c r="L1731" s="16"/>
      <c r="M1731" s="18"/>
      <c r="N1731" s="16"/>
      <c r="O1731" s="18"/>
      <c r="P1731" s="18" t="s">
        <v>1003</v>
      </c>
      <c r="S1731" s="38"/>
      <c r="T1731" s="38"/>
      <c r="U1731" s="38"/>
      <c r="V1731" s="38"/>
      <c r="W1731" s="38"/>
      <c r="X1731" s="38"/>
      <c r="Y1731" s="38"/>
      <c r="Z1731" s="38"/>
      <c r="AA1731" s="38"/>
      <c r="AB1731" s="38"/>
      <c r="AC1731" s="38"/>
      <c r="AD1731" s="38"/>
      <c r="AE1731" s="38"/>
      <c r="AF1731" s="38"/>
      <c r="AG1731" s="38"/>
      <c r="AH1731" s="38"/>
      <c r="AI1731" s="38"/>
      <c r="AJ1731" s="38"/>
      <c r="AK1731" s="38"/>
      <c r="AL1731" s="38"/>
      <c r="AM1731" s="38"/>
      <c r="AN1731" s="38"/>
      <c r="AO1731" s="38"/>
      <c r="AP1731" s="38"/>
      <c r="AQ1731" s="38"/>
      <c r="AR1731" s="38"/>
      <c r="AS1731" s="38"/>
      <c r="AT1731" s="38"/>
      <c r="AU1731" s="38"/>
      <c r="AV1731" s="38"/>
      <c r="AW1731" s="38"/>
      <c r="AX1731" s="38"/>
      <c r="AY1731" s="38"/>
      <c r="AZ1731" s="38"/>
      <c r="BA1731" s="38"/>
      <c r="BB1731" s="38"/>
      <c r="BC1731" s="38"/>
      <c r="BD1731" s="38"/>
      <c r="BE1731" s="38"/>
      <c r="BF1731" s="38"/>
      <c r="BG1731" s="38"/>
      <c r="BH1731" s="38"/>
      <c r="BI1731" s="38"/>
      <c r="BJ1731" s="38"/>
      <c r="BK1731" s="38"/>
      <c r="BL1731" s="38"/>
      <c r="BM1731" s="38"/>
      <c r="BN1731" s="38"/>
    </row>
    <row r="1732" spans="1:66" s="197" customFormat="1" ht="13.5" customHeight="1">
      <c r="A1732" s="25"/>
      <c r="B1732" s="14"/>
      <c r="C1732" s="15"/>
      <c r="D1732" s="16"/>
      <c r="E1732" s="17"/>
      <c r="F1732" s="17">
        <v>1</v>
      </c>
      <c r="G1732" s="18"/>
      <c r="H1732" s="18"/>
      <c r="I1732" s="16"/>
      <c r="J1732" s="16"/>
      <c r="K1732" s="16">
        <v>1</v>
      </c>
      <c r="L1732" s="16"/>
      <c r="M1732" s="18"/>
      <c r="N1732" s="16"/>
      <c r="O1732" s="18"/>
      <c r="P1732" s="18" t="s">
        <v>1003</v>
      </c>
      <c r="S1732" s="38"/>
      <c r="T1732" s="38"/>
      <c r="U1732" s="38"/>
      <c r="V1732" s="38"/>
      <c r="W1732" s="38"/>
      <c r="X1732" s="38"/>
      <c r="Y1732" s="38"/>
      <c r="Z1732" s="38"/>
      <c r="AA1732" s="38"/>
      <c r="AB1732" s="38"/>
      <c r="AC1732" s="38"/>
      <c r="AD1732" s="38"/>
      <c r="AE1732" s="38"/>
      <c r="AF1732" s="38"/>
      <c r="AG1732" s="38"/>
      <c r="AH1732" s="38"/>
      <c r="AI1732" s="38"/>
      <c r="AJ1732" s="38"/>
      <c r="AK1732" s="38"/>
      <c r="AL1732" s="38"/>
      <c r="AM1732" s="38"/>
      <c r="AN1732" s="38"/>
      <c r="AO1732" s="38"/>
      <c r="AP1732" s="38"/>
      <c r="AQ1732" s="38"/>
      <c r="AR1732" s="38"/>
      <c r="AS1732" s="38"/>
      <c r="AT1732" s="38"/>
      <c r="AU1732" s="38"/>
      <c r="AV1732" s="38"/>
      <c r="AW1732" s="38"/>
      <c r="AX1732" s="38"/>
      <c r="AY1732" s="38"/>
      <c r="AZ1732" s="38"/>
      <c r="BA1732" s="38"/>
      <c r="BB1732" s="38"/>
      <c r="BC1732" s="38"/>
      <c r="BD1732" s="38"/>
      <c r="BE1732" s="38"/>
      <c r="BF1732" s="38"/>
      <c r="BG1732" s="38"/>
      <c r="BH1732" s="38"/>
      <c r="BI1732" s="38"/>
      <c r="BJ1732" s="38"/>
      <c r="BK1732" s="38"/>
      <c r="BL1732" s="38"/>
      <c r="BM1732" s="38"/>
      <c r="BN1732" s="38"/>
    </row>
    <row r="1733" spans="1:66" s="197" customFormat="1" ht="13.5" customHeight="1">
      <c r="A1733" s="25">
        <v>7</v>
      </c>
      <c r="B1733" s="14" t="s">
        <v>1768</v>
      </c>
      <c r="C1733" s="15">
        <v>9</v>
      </c>
      <c r="D1733" s="16">
        <v>4</v>
      </c>
      <c r="E1733" s="17"/>
      <c r="F1733" s="17">
        <v>1</v>
      </c>
      <c r="G1733" s="18">
        <v>1925</v>
      </c>
      <c r="H1733" s="18" t="s">
        <v>1769</v>
      </c>
      <c r="I1733" s="16">
        <v>1</v>
      </c>
      <c r="J1733" s="16"/>
      <c r="K1733" s="16"/>
      <c r="L1733" s="16"/>
      <c r="M1733" s="18" t="s">
        <v>117</v>
      </c>
      <c r="N1733" s="16"/>
      <c r="O1733" s="18"/>
      <c r="P1733" s="18" t="s">
        <v>1003</v>
      </c>
      <c r="S1733" s="38"/>
      <c r="T1733" s="38"/>
      <c r="U1733" s="38"/>
      <c r="V1733" s="38"/>
      <c r="W1733" s="38"/>
      <c r="X1733" s="38"/>
      <c r="Y1733" s="38"/>
      <c r="Z1733" s="38"/>
      <c r="AA1733" s="38"/>
      <c r="AB1733" s="38"/>
      <c r="AC1733" s="38"/>
      <c r="AD1733" s="38"/>
      <c r="AE1733" s="38"/>
      <c r="AF1733" s="38"/>
      <c r="AG1733" s="38"/>
      <c r="AH1733" s="38"/>
      <c r="AI1733" s="38"/>
      <c r="AJ1733" s="38"/>
      <c r="AK1733" s="38"/>
      <c r="AL1733" s="38"/>
      <c r="AM1733" s="38"/>
      <c r="AN1733" s="38"/>
      <c r="AO1733" s="38"/>
      <c r="AP1733" s="38"/>
      <c r="AQ1733" s="38"/>
      <c r="AR1733" s="38"/>
      <c r="AS1733" s="38"/>
      <c r="AT1733" s="38"/>
      <c r="AU1733" s="38"/>
      <c r="AV1733" s="38"/>
      <c r="AW1733" s="38"/>
      <c r="AX1733" s="38"/>
      <c r="AY1733" s="38"/>
      <c r="AZ1733" s="38"/>
      <c r="BA1733" s="38"/>
      <c r="BB1733" s="38"/>
      <c r="BC1733" s="38"/>
      <c r="BD1733" s="38"/>
      <c r="BE1733" s="38"/>
      <c r="BF1733" s="38"/>
      <c r="BG1733" s="38"/>
      <c r="BH1733" s="38"/>
      <c r="BI1733" s="38"/>
      <c r="BJ1733" s="38"/>
      <c r="BK1733" s="38"/>
      <c r="BL1733" s="38"/>
      <c r="BM1733" s="38"/>
      <c r="BN1733" s="38"/>
    </row>
    <row r="1734" spans="1:66" s="197" customFormat="1" ht="13.5" customHeight="1">
      <c r="A1734" s="25"/>
      <c r="B1734" s="14"/>
      <c r="C1734" s="15"/>
      <c r="D1734" s="16"/>
      <c r="E1734" s="17"/>
      <c r="F1734" s="17">
        <v>1</v>
      </c>
      <c r="G1734" s="18"/>
      <c r="H1734" s="18" t="s">
        <v>1770</v>
      </c>
      <c r="I1734" s="16">
        <v>1</v>
      </c>
      <c r="J1734" s="16"/>
      <c r="K1734" s="16"/>
      <c r="L1734" s="16"/>
      <c r="M1734" s="18" t="s">
        <v>167</v>
      </c>
      <c r="N1734" s="16"/>
      <c r="O1734" s="18"/>
      <c r="P1734" s="18" t="s">
        <v>1003</v>
      </c>
      <c r="S1734" s="38"/>
      <c r="T1734" s="38"/>
      <c r="U1734" s="38"/>
      <c r="V1734" s="38"/>
      <c r="W1734" s="38"/>
      <c r="X1734" s="38"/>
      <c r="Y1734" s="38"/>
      <c r="Z1734" s="38"/>
      <c r="AA1734" s="38"/>
      <c r="AB1734" s="38"/>
      <c r="AC1734" s="38"/>
      <c r="AD1734" s="38"/>
      <c r="AE1734" s="38"/>
      <c r="AF1734" s="38"/>
      <c r="AG1734" s="38"/>
      <c r="AH1734" s="38"/>
      <c r="AI1734" s="38"/>
      <c r="AJ1734" s="38"/>
      <c r="AK1734" s="38"/>
      <c r="AL1734" s="38"/>
      <c r="AM1734" s="38"/>
      <c r="AN1734" s="38"/>
      <c r="AO1734" s="38"/>
      <c r="AP1734" s="38"/>
      <c r="AQ1734" s="38"/>
      <c r="AR1734" s="38"/>
      <c r="AS1734" s="38"/>
      <c r="AT1734" s="38"/>
      <c r="AU1734" s="38"/>
      <c r="AV1734" s="38"/>
      <c r="AW1734" s="38"/>
      <c r="AX1734" s="38"/>
      <c r="AY1734" s="38"/>
      <c r="AZ1734" s="38"/>
      <c r="BA1734" s="38"/>
      <c r="BB1734" s="38"/>
      <c r="BC1734" s="38"/>
      <c r="BD1734" s="38"/>
      <c r="BE1734" s="38"/>
      <c r="BF1734" s="38"/>
      <c r="BG1734" s="38"/>
      <c r="BH1734" s="38"/>
      <c r="BI1734" s="38"/>
      <c r="BJ1734" s="38"/>
      <c r="BK1734" s="38"/>
      <c r="BL1734" s="38"/>
      <c r="BM1734" s="38"/>
      <c r="BN1734" s="38"/>
    </row>
    <row r="1735" spans="1:66" s="197" customFormat="1" ht="13.5" customHeight="1">
      <c r="A1735" s="25"/>
      <c r="B1735" s="14"/>
      <c r="C1735" s="15"/>
      <c r="D1735" s="16"/>
      <c r="E1735" s="17"/>
      <c r="F1735" s="17">
        <v>1</v>
      </c>
      <c r="G1735" s="18"/>
      <c r="H1735" s="18" t="s">
        <v>1771</v>
      </c>
      <c r="I1735" s="16">
        <v>1</v>
      </c>
      <c r="J1735" s="16"/>
      <c r="K1735" s="16"/>
      <c r="L1735" s="16"/>
      <c r="M1735" s="18" t="s">
        <v>167</v>
      </c>
      <c r="N1735" s="16"/>
      <c r="O1735" s="18"/>
      <c r="P1735" s="18" t="s">
        <v>1003</v>
      </c>
      <c r="S1735" s="38"/>
      <c r="T1735" s="38"/>
      <c r="U1735" s="38"/>
      <c r="V1735" s="38"/>
      <c r="W1735" s="38"/>
      <c r="X1735" s="38"/>
      <c r="Y1735" s="38"/>
      <c r="Z1735" s="38"/>
      <c r="AA1735" s="38"/>
      <c r="AB1735" s="38"/>
      <c r="AC1735" s="38"/>
      <c r="AD1735" s="38"/>
      <c r="AE1735" s="38"/>
      <c r="AF1735" s="38"/>
      <c r="AG1735" s="38"/>
      <c r="AH1735" s="38"/>
      <c r="AI1735" s="38"/>
      <c r="AJ1735" s="38"/>
      <c r="AK1735" s="38"/>
      <c r="AL1735" s="38"/>
      <c r="AM1735" s="38"/>
      <c r="AN1735" s="38"/>
      <c r="AO1735" s="38"/>
      <c r="AP1735" s="38"/>
      <c r="AQ1735" s="38"/>
      <c r="AR1735" s="38"/>
      <c r="AS1735" s="38"/>
      <c r="AT1735" s="38"/>
      <c r="AU1735" s="38"/>
      <c r="AV1735" s="38"/>
      <c r="AW1735" s="38"/>
      <c r="AX1735" s="38"/>
      <c r="AY1735" s="38"/>
      <c r="AZ1735" s="38"/>
      <c r="BA1735" s="38"/>
      <c r="BB1735" s="38"/>
      <c r="BC1735" s="38"/>
      <c r="BD1735" s="38"/>
      <c r="BE1735" s="38"/>
      <c r="BF1735" s="38"/>
      <c r="BG1735" s="38"/>
      <c r="BH1735" s="38"/>
      <c r="BI1735" s="38"/>
      <c r="BJ1735" s="38"/>
      <c r="BK1735" s="38"/>
      <c r="BL1735" s="38"/>
      <c r="BM1735" s="38"/>
      <c r="BN1735" s="38"/>
    </row>
    <row r="1736" spans="1:66" s="197" customFormat="1" ht="13.5" customHeight="1">
      <c r="A1736" s="25"/>
      <c r="B1736" s="14"/>
      <c r="C1736" s="15"/>
      <c r="D1736" s="16"/>
      <c r="E1736" s="17"/>
      <c r="F1736" s="17">
        <v>1</v>
      </c>
      <c r="G1736" s="18"/>
      <c r="H1736" s="18" t="s">
        <v>1772</v>
      </c>
      <c r="I1736" s="16">
        <v>1</v>
      </c>
      <c r="J1736" s="16"/>
      <c r="K1736" s="16"/>
      <c r="L1736" s="16"/>
      <c r="M1736" s="18"/>
      <c r="N1736" s="16"/>
      <c r="O1736" s="18"/>
      <c r="P1736" s="18" t="s">
        <v>1003</v>
      </c>
      <c r="S1736" s="38"/>
      <c r="T1736" s="38"/>
      <c r="U1736" s="38"/>
      <c r="V1736" s="38"/>
      <c r="W1736" s="38"/>
      <c r="X1736" s="38"/>
      <c r="Y1736" s="38"/>
      <c r="Z1736" s="38"/>
      <c r="AA1736" s="38"/>
      <c r="AB1736" s="38"/>
      <c r="AC1736" s="38"/>
      <c r="AD1736" s="38"/>
      <c r="AE1736" s="38"/>
      <c r="AF1736" s="38"/>
      <c r="AG1736" s="38"/>
      <c r="AH1736" s="38"/>
      <c r="AI1736" s="38"/>
      <c r="AJ1736" s="38"/>
      <c r="AK1736" s="38"/>
      <c r="AL1736" s="38"/>
      <c r="AM1736" s="38"/>
      <c r="AN1736" s="38"/>
      <c r="AO1736" s="38"/>
      <c r="AP1736" s="38"/>
      <c r="AQ1736" s="38"/>
      <c r="AR1736" s="38"/>
      <c r="AS1736" s="38"/>
      <c r="AT1736" s="38"/>
      <c r="AU1736" s="38"/>
      <c r="AV1736" s="38"/>
      <c r="AW1736" s="38"/>
      <c r="AX1736" s="38"/>
      <c r="AY1736" s="38"/>
      <c r="AZ1736" s="38"/>
      <c r="BA1736" s="38"/>
      <c r="BB1736" s="38"/>
      <c r="BC1736" s="38"/>
      <c r="BD1736" s="38"/>
      <c r="BE1736" s="38"/>
      <c r="BF1736" s="38"/>
      <c r="BG1736" s="38"/>
      <c r="BH1736" s="38"/>
      <c r="BI1736" s="38"/>
      <c r="BJ1736" s="38"/>
      <c r="BK1736" s="38"/>
      <c r="BL1736" s="38"/>
      <c r="BM1736" s="38"/>
      <c r="BN1736" s="38"/>
    </row>
    <row r="1737" spans="1:66" s="197" customFormat="1" ht="13.5" customHeight="1">
      <c r="A1737" s="25">
        <v>8</v>
      </c>
      <c r="B1737" s="14" t="s">
        <v>1773</v>
      </c>
      <c r="C1737" s="15">
        <v>8</v>
      </c>
      <c r="D1737" s="16">
        <v>1</v>
      </c>
      <c r="E1737" s="17"/>
      <c r="F1737" s="17">
        <v>1</v>
      </c>
      <c r="G1737" s="18">
        <v>1825</v>
      </c>
      <c r="H1737" s="18" t="s">
        <v>1774</v>
      </c>
      <c r="I1737" s="16">
        <v>1</v>
      </c>
      <c r="J1737" s="16"/>
      <c r="K1737" s="16"/>
      <c r="L1737" s="16"/>
      <c r="M1737" s="18"/>
      <c r="N1737" s="16"/>
      <c r="O1737" s="18"/>
      <c r="P1737" s="18" t="s">
        <v>1003</v>
      </c>
      <c r="S1737" s="38"/>
      <c r="T1737" s="38"/>
      <c r="U1737" s="38"/>
      <c r="V1737" s="38"/>
      <c r="W1737" s="38"/>
      <c r="X1737" s="38"/>
      <c r="Y1737" s="38"/>
      <c r="Z1737" s="38"/>
      <c r="AA1737" s="38"/>
      <c r="AB1737" s="38"/>
      <c r="AC1737" s="38"/>
      <c r="AD1737" s="38"/>
      <c r="AE1737" s="38"/>
      <c r="AF1737" s="38"/>
      <c r="AG1737" s="38"/>
      <c r="AH1737" s="38"/>
      <c r="AI1737" s="38"/>
      <c r="AJ1737" s="38"/>
      <c r="AK1737" s="38"/>
      <c r="AL1737" s="38"/>
      <c r="AM1737" s="38"/>
      <c r="AN1737" s="38"/>
      <c r="AO1737" s="38"/>
      <c r="AP1737" s="38"/>
      <c r="AQ1737" s="38"/>
      <c r="AR1737" s="38"/>
      <c r="AS1737" s="38"/>
      <c r="AT1737" s="38"/>
      <c r="AU1737" s="38"/>
      <c r="AV1737" s="38"/>
      <c r="AW1737" s="38"/>
      <c r="AX1737" s="38"/>
      <c r="AY1737" s="38"/>
      <c r="AZ1737" s="38"/>
      <c r="BA1737" s="38"/>
      <c r="BB1737" s="38"/>
      <c r="BC1737" s="38"/>
      <c r="BD1737" s="38"/>
      <c r="BE1737" s="38"/>
      <c r="BF1737" s="38"/>
      <c r="BG1737" s="38"/>
      <c r="BH1737" s="38"/>
      <c r="BI1737" s="38"/>
      <c r="BJ1737" s="38"/>
      <c r="BK1737" s="38"/>
      <c r="BL1737" s="38"/>
      <c r="BM1737" s="38"/>
      <c r="BN1737" s="38"/>
    </row>
    <row r="1738" spans="1:66" s="197" customFormat="1" ht="13.5" customHeight="1">
      <c r="A1738" s="25">
        <v>9</v>
      </c>
      <c r="B1738" s="14" t="s">
        <v>1775</v>
      </c>
      <c r="C1738" s="15">
        <v>7</v>
      </c>
      <c r="D1738" s="16">
        <v>1</v>
      </c>
      <c r="E1738" s="17"/>
      <c r="F1738" s="17">
        <v>1</v>
      </c>
      <c r="G1738" s="18">
        <v>1714</v>
      </c>
      <c r="H1738" s="18"/>
      <c r="I1738" s="16"/>
      <c r="J1738" s="16"/>
      <c r="K1738" s="16">
        <v>1</v>
      </c>
      <c r="L1738" s="16"/>
      <c r="M1738" s="18"/>
      <c r="N1738" s="16"/>
      <c r="O1738" s="18"/>
      <c r="P1738" s="18" t="s">
        <v>1003</v>
      </c>
      <c r="S1738" s="38"/>
      <c r="T1738" s="38"/>
      <c r="U1738" s="38"/>
      <c r="V1738" s="38"/>
      <c r="W1738" s="38"/>
      <c r="X1738" s="38"/>
      <c r="Y1738" s="38"/>
      <c r="Z1738" s="38"/>
      <c r="AA1738" s="38"/>
      <c r="AB1738" s="38"/>
      <c r="AC1738" s="38"/>
      <c r="AD1738" s="38"/>
      <c r="AE1738" s="38"/>
      <c r="AF1738" s="38"/>
      <c r="AG1738" s="38"/>
      <c r="AH1738" s="38"/>
      <c r="AI1738" s="38"/>
      <c r="AJ1738" s="38"/>
      <c r="AK1738" s="38"/>
      <c r="AL1738" s="38"/>
      <c r="AM1738" s="38"/>
      <c r="AN1738" s="38"/>
      <c r="AO1738" s="38"/>
      <c r="AP1738" s="38"/>
      <c r="AQ1738" s="38"/>
      <c r="AR1738" s="38"/>
      <c r="AS1738" s="38"/>
      <c r="AT1738" s="38"/>
      <c r="AU1738" s="38"/>
      <c r="AV1738" s="38"/>
      <c r="AW1738" s="38"/>
      <c r="AX1738" s="38"/>
      <c r="AY1738" s="38"/>
      <c r="AZ1738" s="38"/>
      <c r="BA1738" s="38"/>
      <c r="BB1738" s="38"/>
      <c r="BC1738" s="38"/>
      <c r="BD1738" s="38"/>
      <c r="BE1738" s="38"/>
      <c r="BF1738" s="38"/>
      <c r="BG1738" s="38"/>
      <c r="BH1738" s="38"/>
      <c r="BI1738" s="38"/>
      <c r="BJ1738" s="38"/>
      <c r="BK1738" s="38"/>
      <c r="BL1738" s="38"/>
      <c r="BM1738" s="38"/>
      <c r="BN1738" s="38"/>
    </row>
    <row r="1739" spans="1:66" s="197" customFormat="1" ht="13.5" customHeight="1">
      <c r="A1739" s="25">
        <v>10</v>
      </c>
      <c r="B1739" s="14" t="s">
        <v>1776</v>
      </c>
      <c r="C1739" s="15">
        <v>6</v>
      </c>
      <c r="D1739" s="16">
        <v>1.5</v>
      </c>
      <c r="E1739" s="17"/>
      <c r="F1739" s="17">
        <v>1</v>
      </c>
      <c r="G1739" s="18">
        <v>1614</v>
      </c>
      <c r="H1739" s="18" t="s">
        <v>1777</v>
      </c>
      <c r="I1739" s="16">
        <v>1</v>
      </c>
      <c r="J1739" s="16"/>
      <c r="K1739" s="16"/>
      <c r="L1739" s="16"/>
      <c r="M1739" s="18"/>
      <c r="N1739" s="16"/>
      <c r="O1739" s="18"/>
      <c r="P1739" s="18" t="s">
        <v>1003</v>
      </c>
      <c r="S1739" s="38"/>
      <c r="T1739" s="38"/>
      <c r="U1739" s="38"/>
      <c r="V1739" s="38"/>
      <c r="W1739" s="38"/>
      <c r="X1739" s="38"/>
      <c r="Y1739" s="38"/>
      <c r="Z1739" s="38"/>
      <c r="AA1739" s="38"/>
      <c r="AB1739" s="38"/>
      <c r="AC1739" s="38"/>
      <c r="AD1739" s="38"/>
      <c r="AE1739" s="38"/>
      <c r="AF1739" s="38"/>
      <c r="AG1739" s="38"/>
      <c r="AH1739" s="38"/>
      <c r="AI1739" s="38"/>
      <c r="AJ1739" s="38"/>
      <c r="AK1739" s="38"/>
      <c r="AL1739" s="38"/>
      <c r="AM1739" s="38"/>
      <c r="AN1739" s="38"/>
      <c r="AO1739" s="38"/>
      <c r="AP1739" s="38"/>
      <c r="AQ1739" s="38"/>
      <c r="AR1739" s="38"/>
      <c r="AS1739" s="38"/>
      <c r="AT1739" s="38"/>
      <c r="AU1739" s="38"/>
      <c r="AV1739" s="38"/>
      <c r="AW1739" s="38"/>
      <c r="AX1739" s="38"/>
      <c r="AY1739" s="38"/>
      <c r="AZ1739" s="38"/>
      <c r="BA1739" s="38"/>
      <c r="BB1739" s="38"/>
      <c r="BC1739" s="38"/>
      <c r="BD1739" s="38"/>
      <c r="BE1739" s="38"/>
      <c r="BF1739" s="38"/>
      <c r="BG1739" s="38"/>
      <c r="BH1739" s="38"/>
      <c r="BI1739" s="38"/>
      <c r="BJ1739" s="38"/>
      <c r="BK1739" s="38"/>
      <c r="BL1739" s="38"/>
      <c r="BM1739" s="38"/>
      <c r="BN1739" s="38"/>
    </row>
    <row r="1740" spans="1:66" s="197" customFormat="1" ht="13.5" customHeight="1">
      <c r="A1740" s="25"/>
      <c r="B1740" s="14"/>
      <c r="C1740" s="15"/>
      <c r="D1740" s="16"/>
      <c r="E1740" s="17"/>
      <c r="F1740" s="17">
        <v>0.5</v>
      </c>
      <c r="G1740" s="18"/>
      <c r="H1740" s="18"/>
      <c r="I1740" s="16"/>
      <c r="J1740" s="16"/>
      <c r="K1740" s="16">
        <v>0.5</v>
      </c>
      <c r="L1740" s="16"/>
      <c r="M1740" s="18"/>
      <c r="N1740" s="16"/>
      <c r="O1740" s="18"/>
      <c r="P1740" s="18" t="s">
        <v>1003</v>
      </c>
      <c r="S1740" s="38"/>
      <c r="T1740" s="38"/>
      <c r="U1740" s="38"/>
      <c r="V1740" s="38"/>
      <c r="W1740" s="38"/>
      <c r="X1740" s="38"/>
      <c r="Y1740" s="38"/>
      <c r="Z1740" s="38"/>
      <c r="AA1740" s="38"/>
      <c r="AB1740" s="38"/>
      <c r="AC1740" s="38"/>
      <c r="AD1740" s="38"/>
      <c r="AE1740" s="38"/>
      <c r="AF1740" s="38"/>
      <c r="AG1740" s="38"/>
      <c r="AH1740" s="38"/>
      <c r="AI1740" s="38"/>
      <c r="AJ1740" s="38"/>
      <c r="AK1740" s="38"/>
      <c r="AL1740" s="38"/>
      <c r="AM1740" s="38"/>
      <c r="AN1740" s="38"/>
      <c r="AO1740" s="38"/>
      <c r="AP1740" s="38"/>
      <c r="AQ1740" s="38"/>
      <c r="AR1740" s="38"/>
      <c r="AS1740" s="38"/>
      <c r="AT1740" s="38"/>
      <c r="AU1740" s="38"/>
      <c r="AV1740" s="38"/>
      <c r="AW1740" s="38"/>
      <c r="AX1740" s="38"/>
      <c r="AY1740" s="38"/>
      <c r="AZ1740" s="38"/>
      <c r="BA1740" s="38"/>
      <c r="BB1740" s="38"/>
      <c r="BC1740" s="38"/>
      <c r="BD1740" s="38"/>
      <c r="BE1740" s="38"/>
      <c r="BF1740" s="38"/>
      <c r="BG1740" s="38"/>
      <c r="BH1740" s="38"/>
      <c r="BI1740" s="38"/>
      <c r="BJ1740" s="38"/>
      <c r="BK1740" s="38"/>
      <c r="BL1740" s="38"/>
      <c r="BM1740" s="38"/>
      <c r="BN1740" s="38"/>
    </row>
    <row r="1741" spans="1:66" s="197" customFormat="1" ht="13.5" customHeight="1">
      <c r="A1741" s="25">
        <v>11</v>
      </c>
      <c r="B1741" s="14" t="s">
        <v>1778</v>
      </c>
      <c r="C1741" s="15">
        <v>5</v>
      </c>
      <c r="D1741" s="16">
        <v>1</v>
      </c>
      <c r="E1741" s="17"/>
      <c r="F1741" s="17">
        <v>0.5</v>
      </c>
      <c r="G1741" s="18">
        <v>1514</v>
      </c>
      <c r="H1741" s="18" t="s">
        <v>1774</v>
      </c>
      <c r="I1741" s="16">
        <v>0.5</v>
      </c>
      <c r="J1741" s="16"/>
      <c r="K1741" s="16"/>
      <c r="L1741" s="16"/>
      <c r="M1741" s="18" t="s">
        <v>117</v>
      </c>
      <c r="N1741" s="16"/>
      <c r="O1741" s="18"/>
      <c r="P1741" s="18" t="s">
        <v>1003</v>
      </c>
      <c r="S1741" s="38"/>
      <c r="T1741" s="38"/>
      <c r="U1741" s="38"/>
      <c r="V1741" s="38"/>
      <c r="W1741" s="38"/>
      <c r="X1741" s="38"/>
      <c r="Y1741" s="38"/>
      <c r="Z1741" s="38"/>
      <c r="AA1741" s="38"/>
      <c r="AB1741" s="38"/>
      <c r="AC1741" s="38"/>
      <c r="AD1741" s="38"/>
      <c r="AE1741" s="38"/>
      <c r="AF1741" s="38"/>
      <c r="AG1741" s="38"/>
      <c r="AH1741" s="38"/>
      <c r="AI1741" s="38"/>
      <c r="AJ1741" s="38"/>
      <c r="AK1741" s="38"/>
      <c r="AL1741" s="38"/>
      <c r="AM1741" s="38"/>
      <c r="AN1741" s="38"/>
      <c r="AO1741" s="38"/>
      <c r="AP1741" s="38"/>
      <c r="AQ1741" s="38"/>
      <c r="AR1741" s="38"/>
      <c r="AS1741" s="38"/>
      <c r="AT1741" s="38"/>
      <c r="AU1741" s="38"/>
      <c r="AV1741" s="38"/>
      <c r="AW1741" s="38"/>
      <c r="AX1741" s="38"/>
      <c r="AY1741" s="38"/>
      <c r="AZ1741" s="38"/>
      <c r="BA1741" s="38"/>
      <c r="BB1741" s="38"/>
      <c r="BC1741" s="38"/>
      <c r="BD1741" s="38"/>
      <c r="BE1741" s="38"/>
      <c r="BF1741" s="38"/>
      <c r="BG1741" s="38"/>
      <c r="BH1741" s="38"/>
      <c r="BI1741" s="38"/>
      <c r="BJ1741" s="38"/>
      <c r="BK1741" s="38"/>
      <c r="BL1741" s="38"/>
      <c r="BM1741" s="38"/>
      <c r="BN1741" s="38"/>
    </row>
    <row r="1742" spans="1:66" s="197" customFormat="1" ht="13.5" customHeight="1">
      <c r="A1742" s="25"/>
      <c r="B1742" s="14"/>
      <c r="C1742" s="15"/>
      <c r="D1742" s="16"/>
      <c r="E1742" s="17"/>
      <c r="F1742" s="17">
        <v>0.5</v>
      </c>
      <c r="G1742" s="18"/>
      <c r="H1742" s="18"/>
      <c r="I1742" s="16"/>
      <c r="J1742" s="16"/>
      <c r="K1742" s="16">
        <v>0.5</v>
      </c>
      <c r="L1742" s="16"/>
      <c r="M1742" s="16"/>
      <c r="N1742" s="16"/>
      <c r="O1742" s="18"/>
      <c r="P1742" s="18" t="s">
        <v>1003</v>
      </c>
      <c r="S1742" s="38"/>
      <c r="T1742" s="38"/>
      <c r="U1742" s="38"/>
      <c r="V1742" s="38"/>
      <c r="W1742" s="38"/>
      <c r="X1742" s="38"/>
      <c r="Y1742" s="38"/>
      <c r="Z1742" s="38"/>
      <c r="AA1742" s="38"/>
      <c r="AB1742" s="38"/>
      <c r="AC1742" s="38"/>
      <c r="AD1742" s="38"/>
      <c r="AE1742" s="38"/>
      <c r="AF1742" s="38"/>
      <c r="AG1742" s="38"/>
      <c r="AH1742" s="38"/>
      <c r="AI1742" s="38"/>
      <c r="AJ1742" s="38"/>
      <c r="AK1742" s="38"/>
      <c r="AL1742" s="38"/>
      <c r="AM1742" s="38"/>
      <c r="AN1742" s="38"/>
      <c r="AO1742" s="38"/>
      <c r="AP1742" s="38"/>
      <c r="AQ1742" s="38"/>
      <c r="AR1742" s="38"/>
      <c r="AS1742" s="38"/>
      <c r="AT1742" s="38"/>
      <c r="AU1742" s="38"/>
      <c r="AV1742" s="38"/>
      <c r="AW1742" s="38"/>
      <c r="AX1742" s="38"/>
      <c r="AY1742" s="38"/>
      <c r="AZ1742" s="38"/>
      <c r="BA1742" s="38"/>
      <c r="BB1742" s="38"/>
      <c r="BC1742" s="38"/>
      <c r="BD1742" s="38"/>
      <c r="BE1742" s="38"/>
      <c r="BF1742" s="38"/>
      <c r="BG1742" s="38"/>
      <c r="BH1742" s="38"/>
      <c r="BI1742" s="38"/>
      <c r="BJ1742" s="38"/>
      <c r="BK1742" s="38"/>
      <c r="BL1742" s="38"/>
      <c r="BM1742" s="38"/>
      <c r="BN1742" s="38"/>
    </row>
    <row r="1743" spans="1:66" s="197" customFormat="1" ht="13.5" customHeight="1">
      <c r="A1743" s="25">
        <v>12</v>
      </c>
      <c r="B1743" s="124" t="s">
        <v>1097</v>
      </c>
      <c r="C1743" s="15">
        <v>10</v>
      </c>
      <c r="D1743" s="16">
        <v>1</v>
      </c>
      <c r="E1743" s="17"/>
      <c r="F1743" s="17">
        <v>1</v>
      </c>
      <c r="G1743" s="18">
        <v>2026</v>
      </c>
      <c r="H1743" s="18" t="s">
        <v>1766</v>
      </c>
      <c r="I1743" s="16">
        <v>1</v>
      </c>
      <c r="J1743" s="16"/>
      <c r="K1743" s="16"/>
      <c r="L1743" s="16"/>
      <c r="M1743" s="16"/>
      <c r="N1743" s="16"/>
      <c r="O1743" s="18"/>
      <c r="P1743" s="18" t="s">
        <v>1003</v>
      </c>
      <c r="S1743" s="38"/>
      <c r="T1743" s="38"/>
      <c r="U1743" s="38"/>
      <c r="V1743" s="38"/>
      <c r="W1743" s="38"/>
      <c r="X1743" s="38"/>
      <c r="Y1743" s="38"/>
      <c r="Z1743" s="38"/>
      <c r="AA1743" s="38"/>
      <c r="AB1743" s="38"/>
      <c r="AC1743" s="38"/>
      <c r="AD1743" s="38"/>
      <c r="AE1743" s="38"/>
      <c r="AF1743" s="38"/>
      <c r="AG1743" s="38"/>
      <c r="AH1743" s="38"/>
      <c r="AI1743" s="38"/>
      <c r="AJ1743" s="38"/>
      <c r="AK1743" s="38"/>
      <c r="AL1743" s="38"/>
      <c r="AM1743" s="38"/>
      <c r="AN1743" s="38"/>
      <c r="AO1743" s="38"/>
      <c r="AP1743" s="38"/>
      <c r="AQ1743" s="38"/>
      <c r="AR1743" s="38"/>
      <c r="AS1743" s="38"/>
      <c r="AT1743" s="38"/>
      <c r="AU1743" s="38"/>
      <c r="AV1743" s="38"/>
      <c r="AW1743" s="38"/>
      <c r="AX1743" s="38"/>
      <c r="AY1743" s="38"/>
      <c r="AZ1743" s="38"/>
      <c r="BA1743" s="38"/>
      <c r="BB1743" s="38"/>
      <c r="BC1743" s="38"/>
      <c r="BD1743" s="38"/>
      <c r="BE1743" s="38"/>
      <c r="BF1743" s="38"/>
      <c r="BG1743" s="38"/>
      <c r="BH1743" s="38"/>
      <c r="BI1743" s="38"/>
      <c r="BJ1743" s="38"/>
      <c r="BK1743" s="38"/>
      <c r="BL1743" s="38"/>
      <c r="BM1743" s="38"/>
      <c r="BN1743" s="38"/>
    </row>
    <row r="1744" spans="1:16" ht="14.25" customHeight="1">
      <c r="A1744" s="278" t="s">
        <v>147</v>
      </c>
      <c r="B1744" s="278"/>
      <c r="C1744" s="20"/>
      <c r="D1744" s="11">
        <f>SUM(D1719:D1743)</f>
        <v>21</v>
      </c>
      <c r="E1744" s="11"/>
      <c r="F1744" s="11"/>
      <c r="G1744" s="19"/>
      <c r="H1744" s="19"/>
      <c r="I1744" s="11"/>
      <c r="J1744" s="11"/>
      <c r="K1744" s="11"/>
      <c r="L1744" s="11"/>
      <c r="M1744" s="11"/>
      <c r="N1744" s="11"/>
      <c r="O1744" s="19"/>
      <c r="P1744" s="19"/>
    </row>
    <row r="1745" spans="1:6" ht="13.5" customHeight="1">
      <c r="A1745" s="277" t="s">
        <v>122</v>
      </c>
      <c r="B1745" s="277"/>
      <c r="D1745" s="9">
        <f>D1721+D1722+D1723+D1724+D1733+D1737+D1738+D1739+D1741+D1743</f>
        <v>19</v>
      </c>
      <c r="E1745" s="11"/>
      <c r="F1745" s="11"/>
    </row>
    <row r="1746" spans="1:16" s="188" customFormat="1" ht="51" customHeight="1">
      <c r="A1746" s="212"/>
      <c r="B1746" s="212" t="s">
        <v>1831</v>
      </c>
      <c r="C1746" s="212"/>
      <c r="D1746" s="241">
        <f>SUM(E1746:F1746)</f>
        <v>298</v>
      </c>
      <c r="E1746" s="241">
        <f>SUM(E2092,E2021,E1749:E1750)</f>
        <v>254</v>
      </c>
      <c r="F1746" s="241">
        <f>SUM(F2092,F2021,F1749:F1750)</f>
        <v>44</v>
      </c>
      <c r="G1746" s="242"/>
      <c r="H1746" s="97"/>
      <c r="I1746" s="139"/>
      <c r="J1746" s="139"/>
      <c r="K1746" s="139"/>
      <c r="L1746" s="139"/>
      <c r="M1746" s="139"/>
      <c r="N1746" s="139"/>
      <c r="O1746" s="97"/>
      <c r="P1746" s="97"/>
    </row>
    <row r="1747" spans="1:16" ht="14.25" customHeight="1">
      <c r="A1747" s="21">
        <v>1</v>
      </c>
      <c r="B1747" s="7" t="s">
        <v>1043</v>
      </c>
      <c r="C1747" s="8">
        <v>12</v>
      </c>
      <c r="D1747" s="9">
        <v>1</v>
      </c>
      <c r="E1747" s="10">
        <v>1</v>
      </c>
      <c r="F1747" s="11"/>
      <c r="G1747" s="12">
        <v>2360</v>
      </c>
      <c r="H1747" s="12" t="s">
        <v>1832</v>
      </c>
      <c r="I1747" s="9">
        <v>1</v>
      </c>
      <c r="P1747" s="12" t="s">
        <v>1644</v>
      </c>
    </row>
    <row r="1748" spans="1:16" ht="14.25" customHeight="1">
      <c r="A1748" s="6">
        <v>2</v>
      </c>
      <c r="B1748" s="7" t="s">
        <v>1833</v>
      </c>
      <c r="C1748" s="8">
        <v>12</v>
      </c>
      <c r="D1748" s="9">
        <v>1</v>
      </c>
      <c r="E1748" s="10">
        <v>1</v>
      </c>
      <c r="F1748" s="11"/>
      <c r="G1748" s="12">
        <v>2360</v>
      </c>
      <c r="J1748" s="9">
        <v>1</v>
      </c>
      <c r="P1748" s="12" t="s">
        <v>1644</v>
      </c>
    </row>
    <row r="1749" spans="1:16" s="247" customFormat="1" ht="14.25" customHeight="1">
      <c r="A1749" s="243"/>
      <c r="B1749" s="244"/>
      <c r="C1749" s="245"/>
      <c r="D1749" s="47"/>
      <c r="E1749" s="50">
        <f>SUM(E1747:E1748)</f>
        <v>2</v>
      </c>
      <c r="F1749" s="50">
        <f>SUM(F1747:F1748)</f>
        <v>0</v>
      </c>
      <c r="G1749" s="246"/>
      <c r="H1749" s="246"/>
      <c r="I1749" s="47"/>
      <c r="J1749" s="47"/>
      <c r="K1749" s="47"/>
      <c r="L1749" s="47"/>
      <c r="M1749" s="47"/>
      <c r="N1749" s="47"/>
      <c r="O1749" s="246"/>
      <c r="P1749" s="246"/>
    </row>
    <row r="1750" spans="1:16" s="216" customFormat="1" ht="19.5" customHeight="1">
      <c r="A1750" s="49"/>
      <c r="B1750" s="49" t="s">
        <v>1834</v>
      </c>
      <c r="C1750" s="49"/>
      <c r="D1750" s="194">
        <f>SUM(E1750:F1750)</f>
        <v>230</v>
      </c>
      <c r="E1750" s="194">
        <f>SUM(E1751:E2018)</f>
        <v>196</v>
      </c>
      <c r="F1750" s="194">
        <f>SUM(F1751:F2018)</f>
        <v>34</v>
      </c>
      <c r="G1750" s="49"/>
      <c r="H1750" s="225"/>
      <c r="I1750" s="195"/>
      <c r="J1750" s="195"/>
      <c r="K1750" s="195"/>
      <c r="L1750" s="195"/>
      <c r="M1750" s="195"/>
      <c r="N1750" s="195"/>
      <c r="O1750" s="49"/>
      <c r="P1750" s="49"/>
    </row>
    <row r="1751" spans="1:16" ht="14.25" customHeight="1">
      <c r="A1751" s="6">
        <v>1</v>
      </c>
      <c r="B1751" s="51" t="s">
        <v>1209</v>
      </c>
      <c r="C1751" s="42">
        <v>12</v>
      </c>
      <c r="D1751" s="9">
        <v>1</v>
      </c>
      <c r="E1751" s="10">
        <v>1</v>
      </c>
      <c r="F1751" s="11"/>
      <c r="G1751" s="12">
        <v>2360</v>
      </c>
      <c r="H1751" s="12" t="s">
        <v>1835</v>
      </c>
      <c r="I1751" s="9">
        <v>1</v>
      </c>
      <c r="P1751" s="12" t="s">
        <v>1644</v>
      </c>
    </row>
    <row r="1752" spans="1:16" ht="14.25" customHeight="1">
      <c r="A1752" s="6">
        <v>2</v>
      </c>
      <c r="B1752" s="24" t="s">
        <v>133</v>
      </c>
      <c r="C1752" s="42">
        <v>10</v>
      </c>
      <c r="D1752" s="9">
        <v>3</v>
      </c>
      <c r="E1752" s="10">
        <v>1</v>
      </c>
      <c r="F1752" s="11"/>
      <c r="G1752" s="12">
        <v>2026</v>
      </c>
      <c r="H1752" s="12" t="s">
        <v>1836</v>
      </c>
      <c r="I1752" s="9">
        <v>1</v>
      </c>
      <c r="P1752" s="12" t="s">
        <v>1644</v>
      </c>
    </row>
    <row r="1753" spans="1:16" ht="14.25" customHeight="1">
      <c r="A1753" s="6"/>
      <c r="B1753" s="24"/>
      <c r="E1753" s="10">
        <v>1</v>
      </c>
      <c r="F1753" s="11"/>
      <c r="H1753" s="12" t="s">
        <v>1837</v>
      </c>
      <c r="I1753" s="9">
        <v>1</v>
      </c>
      <c r="P1753" s="12" t="s">
        <v>1644</v>
      </c>
    </row>
    <row r="1754" spans="1:9" ht="14.25" customHeight="1">
      <c r="A1754" s="6"/>
      <c r="B1754" s="24"/>
      <c r="E1754" s="10">
        <v>1</v>
      </c>
      <c r="F1754" s="11"/>
      <c r="H1754" s="12" t="s">
        <v>1838</v>
      </c>
      <c r="I1754" s="9">
        <v>1</v>
      </c>
    </row>
    <row r="1755" spans="1:16" ht="14.25" customHeight="1">
      <c r="A1755" s="6">
        <v>3</v>
      </c>
      <c r="B1755" s="24" t="s">
        <v>140</v>
      </c>
      <c r="C1755" s="42">
        <v>9</v>
      </c>
      <c r="D1755" s="9">
        <v>1</v>
      </c>
      <c r="E1755" s="10">
        <v>1</v>
      </c>
      <c r="F1755" s="11"/>
      <c r="G1755" s="12">
        <v>1925</v>
      </c>
      <c r="H1755" s="12" t="s">
        <v>1839</v>
      </c>
      <c r="I1755" s="9">
        <v>1</v>
      </c>
      <c r="P1755" s="12" t="s">
        <v>1644</v>
      </c>
    </row>
    <row r="1756" spans="1:16" ht="14.25" customHeight="1">
      <c r="A1756" s="6">
        <v>4</v>
      </c>
      <c r="B1756" s="24" t="s">
        <v>1840</v>
      </c>
      <c r="C1756" s="42">
        <v>8</v>
      </c>
      <c r="D1756" s="9">
        <v>1</v>
      </c>
      <c r="E1756" s="10">
        <v>1</v>
      </c>
      <c r="F1756" s="11"/>
      <c r="G1756" s="12">
        <v>1825</v>
      </c>
      <c r="H1756" s="12" t="s">
        <v>1841</v>
      </c>
      <c r="I1756" s="9">
        <v>1</v>
      </c>
      <c r="P1756" s="12" t="s">
        <v>1644</v>
      </c>
    </row>
    <row r="1757" spans="1:16" ht="14.25" customHeight="1">
      <c r="A1757" s="6">
        <v>5</v>
      </c>
      <c r="B1757" s="22" t="s">
        <v>1842</v>
      </c>
      <c r="C1757" s="42">
        <v>5</v>
      </c>
      <c r="D1757" s="9">
        <v>1</v>
      </c>
      <c r="E1757" s="10">
        <v>1</v>
      </c>
      <c r="F1757" s="11"/>
      <c r="G1757" s="12">
        <v>1514</v>
      </c>
      <c r="H1757" s="12" t="s">
        <v>616</v>
      </c>
      <c r="I1757" s="9">
        <v>0.25</v>
      </c>
      <c r="P1757" s="12" t="s">
        <v>1644</v>
      </c>
    </row>
    <row r="1758" spans="1:10" ht="14.25" customHeight="1">
      <c r="A1758" s="6"/>
      <c r="B1758" s="22"/>
      <c r="E1758" s="10"/>
      <c r="F1758" s="11"/>
      <c r="J1758" s="9">
        <v>0.75</v>
      </c>
    </row>
    <row r="1759" spans="1:16" ht="14.25" customHeight="1">
      <c r="A1759" s="6">
        <v>6</v>
      </c>
      <c r="B1759" s="51" t="s">
        <v>1845</v>
      </c>
      <c r="C1759" s="42">
        <v>5</v>
      </c>
      <c r="D1759" s="9">
        <v>5</v>
      </c>
      <c r="E1759" s="10">
        <v>1</v>
      </c>
      <c r="F1759" s="11"/>
      <c r="G1759" s="12">
        <v>1514</v>
      </c>
      <c r="H1759" s="12" t="s">
        <v>1846</v>
      </c>
      <c r="I1759" s="9">
        <v>1</v>
      </c>
      <c r="P1759" s="12" t="s">
        <v>1644</v>
      </c>
    </row>
    <row r="1760" spans="1:16" ht="14.25" customHeight="1">
      <c r="A1760" s="6"/>
      <c r="B1760" s="51"/>
      <c r="E1760" s="10">
        <v>1</v>
      </c>
      <c r="F1760" s="11"/>
      <c r="J1760" s="9">
        <v>1</v>
      </c>
      <c r="P1760" s="12" t="s">
        <v>1644</v>
      </c>
    </row>
    <row r="1761" spans="1:16" ht="14.25" customHeight="1">
      <c r="A1761" s="6"/>
      <c r="B1761" s="51"/>
      <c r="E1761" s="10">
        <v>1</v>
      </c>
      <c r="F1761" s="11"/>
      <c r="H1761" s="12" t="s">
        <v>1847</v>
      </c>
      <c r="I1761" s="9">
        <v>1</v>
      </c>
      <c r="P1761" s="12" t="s">
        <v>1644</v>
      </c>
    </row>
    <row r="1762" spans="1:16" ht="14.25" customHeight="1">
      <c r="A1762" s="6"/>
      <c r="B1762" s="51"/>
      <c r="E1762" s="10">
        <v>1</v>
      </c>
      <c r="F1762" s="11"/>
      <c r="H1762" s="12" t="s">
        <v>1848</v>
      </c>
      <c r="J1762" s="9">
        <v>1</v>
      </c>
      <c r="N1762" s="143" t="s">
        <v>252</v>
      </c>
      <c r="P1762" s="12" t="s">
        <v>1644</v>
      </c>
    </row>
    <row r="1763" spans="1:16" ht="14.25" customHeight="1">
      <c r="A1763" s="6"/>
      <c r="B1763" s="51"/>
      <c r="E1763" s="10">
        <v>1</v>
      </c>
      <c r="F1763" s="11"/>
      <c r="H1763" s="12" t="s">
        <v>1837</v>
      </c>
      <c r="I1763" s="9">
        <v>0.5</v>
      </c>
      <c r="N1763" s="9" t="s">
        <v>255</v>
      </c>
      <c r="P1763" s="12" t="s">
        <v>1644</v>
      </c>
    </row>
    <row r="1764" spans="1:10" ht="14.25" customHeight="1">
      <c r="A1764" s="6"/>
      <c r="B1764" s="51"/>
      <c r="E1764" s="10"/>
      <c r="F1764" s="11"/>
      <c r="J1764" s="9">
        <v>0.5</v>
      </c>
    </row>
    <row r="1765" spans="1:16" ht="14.25" customHeight="1">
      <c r="A1765" s="6">
        <v>7</v>
      </c>
      <c r="B1765" s="51" t="s">
        <v>1849</v>
      </c>
      <c r="C1765" s="8">
        <v>5</v>
      </c>
      <c r="D1765" s="9">
        <v>1</v>
      </c>
      <c r="E1765" s="10">
        <v>1</v>
      </c>
      <c r="F1765" s="11"/>
      <c r="G1765" s="12">
        <v>1514</v>
      </c>
      <c r="H1765" s="12" t="s">
        <v>1850</v>
      </c>
      <c r="I1765" s="9">
        <v>1</v>
      </c>
      <c r="P1765" s="12" t="s">
        <v>1644</v>
      </c>
    </row>
    <row r="1766" spans="1:16" ht="14.25" customHeight="1">
      <c r="A1766" s="6">
        <v>8</v>
      </c>
      <c r="B1766" s="51" t="s">
        <v>1851</v>
      </c>
      <c r="C1766" s="8">
        <v>5</v>
      </c>
      <c r="D1766" s="9">
        <v>2</v>
      </c>
      <c r="E1766" s="10">
        <v>1</v>
      </c>
      <c r="F1766" s="11"/>
      <c r="G1766" s="12">
        <v>1514</v>
      </c>
      <c r="H1766" s="12" t="s">
        <v>1852</v>
      </c>
      <c r="I1766" s="9">
        <v>1</v>
      </c>
      <c r="P1766" s="12" t="s">
        <v>1644</v>
      </c>
    </row>
    <row r="1767" spans="1:16" ht="14.25" customHeight="1">
      <c r="A1767" s="6"/>
      <c r="B1767" s="51"/>
      <c r="C1767" s="8"/>
      <c r="E1767" s="10">
        <v>1</v>
      </c>
      <c r="F1767" s="11"/>
      <c r="H1767" s="12" t="s">
        <v>1853</v>
      </c>
      <c r="I1767" s="9">
        <v>1</v>
      </c>
      <c r="P1767" s="12" t="s">
        <v>1644</v>
      </c>
    </row>
    <row r="1768" spans="1:16" ht="14.25" customHeight="1">
      <c r="A1768" s="6">
        <v>9</v>
      </c>
      <c r="B1768" s="51" t="s">
        <v>1854</v>
      </c>
      <c r="C1768" s="42">
        <v>1</v>
      </c>
      <c r="D1768" s="9">
        <v>96</v>
      </c>
      <c r="E1768" s="10">
        <v>1</v>
      </c>
      <c r="F1768" s="11"/>
      <c r="G1768" s="12">
        <v>1378</v>
      </c>
      <c r="H1768" s="12" t="s">
        <v>762</v>
      </c>
      <c r="I1768" s="9">
        <v>1</v>
      </c>
      <c r="P1768" s="12" t="s">
        <v>1644</v>
      </c>
    </row>
    <row r="1769" spans="1:16" ht="14.25" customHeight="1">
      <c r="A1769" s="6"/>
      <c r="B1769" s="117"/>
      <c r="E1769" s="10">
        <v>0.5</v>
      </c>
      <c r="F1769" s="11"/>
      <c r="H1769" s="12" t="s">
        <v>762</v>
      </c>
      <c r="I1769" s="9">
        <v>0.5</v>
      </c>
      <c r="M1769" s="12" t="s">
        <v>117</v>
      </c>
      <c r="P1769" s="12" t="s">
        <v>1644</v>
      </c>
    </row>
    <row r="1770" spans="1:16" ht="14.25" customHeight="1">
      <c r="A1770" s="6"/>
      <c r="B1770" s="51"/>
      <c r="E1770" s="10">
        <v>1</v>
      </c>
      <c r="F1770" s="11"/>
      <c r="H1770" s="12" t="s">
        <v>1855</v>
      </c>
      <c r="I1770" s="9">
        <v>1</v>
      </c>
      <c r="M1770" s="12"/>
      <c r="P1770" s="12" t="s">
        <v>1644</v>
      </c>
    </row>
    <row r="1771" spans="1:16" ht="14.25" customHeight="1">
      <c r="A1771" s="6"/>
      <c r="B1771" s="51"/>
      <c r="E1771" s="10">
        <v>1</v>
      </c>
      <c r="F1771" s="11"/>
      <c r="H1771" s="12" t="s">
        <v>1856</v>
      </c>
      <c r="I1771" s="9">
        <v>1</v>
      </c>
      <c r="M1771" s="12"/>
      <c r="P1771" s="12" t="s">
        <v>1644</v>
      </c>
    </row>
    <row r="1772" spans="1:16" ht="14.25" customHeight="1">
      <c r="A1772" s="6"/>
      <c r="B1772" s="51"/>
      <c r="E1772" s="10">
        <v>0.5</v>
      </c>
      <c r="F1772" s="11"/>
      <c r="H1772" s="12" t="s">
        <v>1856</v>
      </c>
      <c r="I1772" s="9">
        <v>0.5</v>
      </c>
      <c r="M1772" s="12" t="s">
        <v>117</v>
      </c>
      <c r="P1772" s="12" t="s">
        <v>1644</v>
      </c>
    </row>
    <row r="1773" spans="1:16" ht="14.25" customHeight="1">
      <c r="A1773" s="6"/>
      <c r="B1773" s="51"/>
      <c r="E1773" s="10">
        <v>1</v>
      </c>
      <c r="F1773" s="11"/>
      <c r="H1773" s="12" t="s">
        <v>1857</v>
      </c>
      <c r="I1773" s="9">
        <v>1</v>
      </c>
      <c r="M1773" s="12"/>
      <c r="P1773" s="12" t="s">
        <v>1644</v>
      </c>
    </row>
    <row r="1774" spans="1:16" ht="14.25" customHeight="1">
      <c r="A1774" s="6"/>
      <c r="B1774" s="51"/>
      <c r="E1774" s="10">
        <v>1</v>
      </c>
      <c r="F1774" s="11"/>
      <c r="H1774" s="12" t="s">
        <v>1858</v>
      </c>
      <c r="I1774" s="9">
        <v>1</v>
      </c>
      <c r="M1774" s="12"/>
      <c r="P1774" s="12" t="s">
        <v>1644</v>
      </c>
    </row>
    <row r="1775" spans="1:16" ht="14.25" customHeight="1">
      <c r="A1775" s="6"/>
      <c r="B1775" s="51"/>
      <c r="E1775" s="10">
        <v>0.5</v>
      </c>
      <c r="F1775" s="11"/>
      <c r="H1775" s="12" t="s">
        <v>1858</v>
      </c>
      <c r="I1775" s="9">
        <v>0.5</v>
      </c>
      <c r="M1775" s="12" t="s">
        <v>117</v>
      </c>
      <c r="P1775" s="12" t="s">
        <v>1644</v>
      </c>
    </row>
    <row r="1776" spans="1:16" ht="14.25" customHeight="1">
      <c r="A1776" s="6"/>
      <c r="B1776" s="51"/>
      <c r="E1776" s="10">
        <v>1</v>
      </c>
      <c r="F1776" s="11"/>
      <c r="H1776" s="12" t="s">
        <v>1859</v>
      </c>
      <c r="I1776" s="9">
        <v>1</v>
      </c>
      <c r="M1776" s="12"/>
      <c r="P1776" s="12" t="s">
        <v>1644</v>
      </c>
    </row>
    <row r="1777" spans="1:16" ht="14.25" customHeight="1">
      <c r="A1777" s="6"/>
      <c r="B1777" s="51"/>
      <c r="E1777" s="10">
        <v>0.5</v>
      </c>
      <c r="F1777" s="11"/>
      <c r="H1777" s="12" t="s">
        <v>1859</v>
      </c>
      <c r="I1777" s="9">
        <v>0.5</v>
      </c>
      <c r="M1777" s="12" t="s">
        <v>117</v>
      </c>
      <c r="P1777" s="12" t="s">
        <v>1644</v>
      </c>
    </row>
    <row r="1778" spans="1:16" ht="14.25" customHeight="1">
      <c r="A1778" s="6"/>
      <c r="B1778" s="51"/>
      <c r="E1778" s="10">
        <v>1</v>
      </c>
      <c r="F1778" s="11"/>
      <c r="H1778" s="12" t="s">
        <v>1860</v>
      </c>
      <c r="I1778" s="9">
        <v>1</v>
      </c>
      <c r="M1778" s="12"/>
      <c r="P1778" s="12" t="s">
        <v>1644</v>
      </c>
    </row>
    <row r="1779" spans="1:13" ht="14.25" customHeight="1">
      <c r="A1779" s="6"/>
      <c r="B1779" s="51"/>
      <c r="E1779" s="10">
        <v>0.5</v>
      </c>
      <c r="F1779" s="11"/>
      <c r="H1779" s="12" t="s">
        <v>1860</v>
      </c>
      <c r="I1779" s="9">
        <v>0.5</v>
      </c>
      <c r="M1779" s="12"/>
    </row>
    <row r="1780" spans="1:16" ht="14.25" customHeight="1">
      <c r="A1780" s="6"/>
      <c r="B1780" s="51"/>
      <c r="E1780" s="10">
        <v>1</v>
      </c>
      <c r="F1780" s="11"/>
      <c r="H1780" s="12" t="s">
        <v>1861</v>
      </c>
      <c r="I1780" s="9">
        <v>1</v>
      </c>
      <c r="M1780" s="12"/>
      <c r="P1780" s="12" t="s">
        <v>1644</v>
      </c>
    </row>
    <row r="1781" spans="1:13" ht="14.25" customHeight="1">
      <c r="A1781" s="6"/>
      <c r="B1781" s="51"/>
      <c r="E1781" s="10">
        <v>0.5</v>
      </c>
      <c r="F1781" s="11"/>
      <c r="H1781" s="12" t="s">
        <v>1861</v>
      </c>
      <c r="I1781" s="9">
        <v>0.5</v>
      </c>
      <c r="M1781" s="12"/>
    </row>
    <row r="1782" spans="1:13" ht="14.25" customHeight="1">
      <c r="A1782" s="6"/>
      <c r="B1782" s="51"/>
      <c r="E1782" s="10">
        <v>1</v>
      </c>
      <c r="F1782" s="11"/>
      <c r="H1782" s="12" t="s">
        <v>490</v>
      </c>
      <c r="I1782" s="9">
        <v>1</v>
      </c>
      <c r="M1782" s="12"/>
    </row>
    <row r="1783" spans="1:13" ht="14.25" customHeight="1">
      <c r="A1783" s="6"/>
      <c r="B1783" s="51"/>
      <c r="E1783" s="10">
        <v>0.5</v>
      </c>
      <c r="F1783" s="11"/>
      <c r="H1783" s="12" t="s">
        <v>490</v>
      </c>
      <c r="I1783" s="9">
        <v>0.5</v>
      </c>
      <c r="M1783" s="12"/>
    </row>
    <row r="1784" spans="1:16" ht="14.25" customHeight="1">
      <c r="A1784" s="6"/>
      <c r="B1784" s="51"/>
      <c r="E1784" s="10">
        <v>1</v>
      </c>
      <c r="F1784" s="11"/>
      <c r="H1784" s="12" t="s">
        <v>1862</v>
      </c>
      <c r="I1784" s="9">
        <v>1</v>
      </c>
      <c r="M1784" s="12"/>
      <c r="P1784" s="12" t="s">
        <v>1644</v>
      </c>
    </row>
    <row r="1785" spans="1:16" ht="14.25" customHeight="1">
      <c r="A1785" s="6"/>
      <c r="B1785" s="51"/>
      <c r="E1785" s="10">
        <v>0.5</v>
      </c>
      <c r="F1785" s="11"/>
      <c r="H1785" s="12" t="s">
        <v>1862</v>
      </c>
      <c r="I1785" s="9">
        <v>0.5</v>
      </c>
      <c r="M1785" s="12" t="s">
        <v>117</v>
      </c>
      <c r="P1785" s="12" t="s">
        <v>1644</v>
      </c>
    </row>
    <row r="1786" spans="1:16" ht="14.25" customHeight="1">
      <c r="A1786" s="6"/>
      <c r="B1786" s="51"/>
      <c r="E1786" s="10">
        <v>1</v>
      </c>
      <c r="F1786" s="11"/>
      <c r="H1786" s="12" t="s">
        <v>1863</v>
      </c>
      <c r="I1786" s="9">
        <v>1</v>
      </c>
      <c r="M1786" s="12"/>
      <c r="P1786" s="12" t="s">
        <v>1644</v>
      </c>
    </row>
    <row r="1787" spans="1:16" ht="14.25" customHeight="1">
      <c r="A1787" s="6"/>
      <c r="B1787" s="51"/>
      <c r="E1787" s="10">
        <v>1</v>
      </c>
      <c r="F1787" s="11"/>
      <c r="H1787" s="12" t="s">
        <v>1864</v>
      </c>
      <c r="I1787" s="9">
        <v>1</v>
      </c>
      <c r="M1787" s="12"/>
      <c r="P1787" s="12" t="s">
        <v>1644</v>
      </c>
    </row>
    <row r="1788" spans="1:16" ht="14.25" customHeight="1">
      <c r="A1788" s="6"/>
      <c r="B1788" s="51"/>
      <c r="E1788" s="10">
        <v>1</v>
      </c>
      <c r="F1788" s="11"/>
      <c r="H1788" s="12" t="s">
        <v>31</v>
      </c>
      <c r="I1788" s="9">
        <v>1</v>
      </c>
      <c r="M1788" s="12"/>
      <c r="P1788" s="12" t="s">
        <v>1644</v>
      </c>
    </row>
    <row r="1789" spans="1:16" ht="14.25" customHeight="1">
      <c r="A1789" s="6"/>
      <c r="B1789" s="51"/>
      <c r="E1789" s="10">
        <v>1</v>
      </c>
      <c r="F1789" s="11"/>
      <c r="H1789" s="12" t="s">
        <v>1865</v>
      </c>
      <c r="I1789" s="9">
        <v>1</v>
      </c>
      <c r="M1789" s="12"/>
      <c r="P1789" s="12" t="s">
        <v>1644</v>
      </c>
    </row>
    <row r="1790" spans="1:16" ht="14.25" customHeight="1">
      <c r="A1790" s="6"/>
      <c r="B1790" s="51"/>
      <c r="E1790" s="10">
        <v>1</v>
      </c>
      <c r="F1790" s="11"/>
      <c r="H1790" s="12" t="s">
        <v>1866</v>
      </c>
      <c r="I1790" s="9">
        <v>1</v>
      </c>
      <c r="M1790" s="12"/>
      <c r="P1790" s="12" t="s">
        <v>1644</v>
      </c>
    </row>
    <row r="1791" spans="1:16" ht="14.25" customHeight="1">
      <c r="A1791" s="6"/>
      <c r="B1791" s="51"/>
      <c r="E1791" s="10">
        <v>1</v>
      </c>
      <c r="F1791" s="11"/>
      <c r="H1791" s="12" t="s">
        <v>1867</v>
      </c>
      <c r="I1791" s="9">
        <v>1</v>
      </c>
      <c r="M1791" s="12"/>
      <c r="P1791" s="12" t="s">
        <v>1644</v>
      </c>
    </row>
    <row r="1792" spans="1:16" ht="14.25" customHeight="1">
      <c r="A1792" s="6"/>
      <c r="B1792" s="51"/>
      <c r="E1792" s="10">
        <v>1</v>
      </c>
      <c r="F1792" s="11"/>
      <c r="H1792" s="12" t="s">
        <v>1868</v>
      </c>
      <c r="I1792" s="9">
        <v>1</v>
      </c>
      <c r="M1792" s="12"/>
      <c r="P1792" s="12" t="s">
        <v>1644</v>
      </c>
    </row>
    <row r="1793" spans="1:16" ht="14.25" customHeight="1">
      <c r="A1793" s="6"/>
      <c r="B1793" s="51"/>
      <c r="E1793" s="10">
        <v>1</v>
      </c>
      <c r="F1793" s="11"/>
      <c r="H1793" s="12" t="s">
        <v>1869</v>
      </c>
      <c r="I1793" s="9">
        <v>1</v>
      </c>
      <c r="M1793" s="12"/>
      <c r="P1793" s="12" t="s">
        <v>1644</v>
      </c>
    </row>
    <row r="1794" spans="1:16" ht="14.25" customHeight="1">
      <c r="A1794" s="6"/>
      <c r="B1794" s="51"/>
      <c r="E1794" s="10">
        <v>1</v>
      </c>
      <c r="F1794" s="11"/>
      <c r="H1794" s="12" t="s">
        <v>1870</v>
      </c>
      <c r="I1794" s="9">
        <v>1</v>
      </c>
      <c r="M1794" s="12"/>
      <c r="P1794" s="12" t="s">
        <v>1644</v>
      </c>
    </row>
    <row r="1795" spans="1:16" ht="14.25" customHeight="1">
      <c r="A1795" s="6"/>
      <c r="B1795" s="51"/>
      <c r="E1795" s="10">
        <v>1</v>
      </c>
      <c r="F1795" s="11"/>
      <c r="H1795" s="12" t="s">
        <v>1871</v>
      </c>
      <c r="I1795" s="9">
        <v>1</v>
      </c>
      <c r="M1795" s="12"/>
      <c r="P1795" s="12" t="s">
        <v>1644</v>
      </c>
    </row>
    <row r="1796" spans="1:13" ht="14.25" customHeight="1">
      <c r="A1796" s="6"/>
      <c r="B1796" s="51"/>
      <c r="E1796" s="10">
        <v>0.5</v>
      </c>
      <c r="F1796" s="11"/>
      <c r="H1796" s="12" t="s">
        <v>1871</v>
      </c>
      <c r="I1796" s="9">
        <v>0.5</v>
      </c>
      <c r="M1796" s="12"/>
    </row>
    <row r="1797" spans="1:16" ht="14.25" customHeight="1">
      <c r="A1797" s="6"/>
      <c r="B1797" s="51"/>
      <c r="E1797" s="10">
        <v>1</v>
      </c>
      <c r="F1797" s="11"/>
      <c r="H1797" s="12" t="s">
        <v>1872</v>
      </c>
      <c r="I1797" s="9">
        <v>1</v>
      </c>
      <c r="M1797" s="12"/>
      <c r="P1797" s="12" t="s">
        <v>1644</v>
      </c>
    </row>
    <row r="1798" spans="1:16" ht="14.25" customHeight="1">
      <c r="A1798" s="6"/>
      <c r="B1798" s="51"/>
      <c r="E1798" s="10">
        <v>0.5</v>
      </c>
      <c r="F1798" s="11"/>
      <c r="H1798" s="12" t="s">
        <v>1872</v>
      </c>
      <c r="I1798" s="9">
        <v>0.5</v>
      </c>
      <c r="M1798" s="12" t="s">
        <v>1873</v>
      </c>
      <c r="P1798" s="12" t="s">
        <v>1644</v>
      </c>
    </row>
    <row r="1799" spans="1:16" ht="14.25" customHeight="1">
      <c r="A1799" s="6"/>
      <c r="B1799" s="51"/>
      <c r="E1799" s="10">
        <v>1</v>
      </c>
      <c r="F1799" s="11"/>
      <c r="H1799" s="12" t="s">
        <v>1874</v>
      </c>
      <c r="I1799" s="9">
        <v>1</v>
      </c>
      <c r="P1799" s="12" t="s">
        <v>1644</v>
      </c>
    </row>
    <row r="1800" spans="1:9" ht="14.25" customHeight="1">
      <c r="A1800" s="6"/>
      <c r="B1800" s="51"/>
      <c r="E1800" s="10">
        <v>0.5</v>
      </c>
      <c r="F1800" s="11"/>
      <c r="H1800" s="12" t="s">
        <v>1874</v>
      </c>
      <c r="I1800" s="9">
        <v>0.5</v>
      </c>
    </row>
    <row r="1801" spans="1:16" ht="14.25" customHeight="1">
      <c r="A1801" s="6"/>
      <c r="B1801" s="51"/>
      <c r="E1801" s="10">
        <v>1</v>
      </c>
      <c r="F1801" s="11"/>
      <c r="H1801" s="12" t="s">
        <v>1875</v>
      </c>
      <c r="I1801" s="9">
        <v>1</v>
      </c>
      <c r="P1801" s="12" t="s">
        <v>1644</v>
      </c>
    </row>
    <row r="1802" spans="1:16" ht="14.25" customHeight="1">
      <c r="A1802" s="6"/>
      <c r="B1802" s="51"/>
      <c r="E1802" s="10">
        <v>1</v>
      </c>
      <c r="F1802" s="11"/>
      <c r="H1802" s="12" t="s">
        <v>238</v>
      </c>
      <c r="I1802" s="9">
        <v>1</v>
      </c>
      <c r="P1802" s="12" t="s">
        <v>1644</v>
      </c>
    </row>
    <row r="1803" spans="1:16" ht="14.25" customHeight="1">
      <c r="A1803" s="6"/>
      <c r="B1803" s="51"/>
      <c r="E1803" s="10">
        <v>1</v>
      </c>
      <c r="F1803" s="11"/>
      <c r="H1803" s="12" t="s">
        <v>1876</v>
      </c>
      <c r="I1803" s="9">
        <v>1</v>
      </c>
      <c r="P1803" s="12" t="s">
        <v>1644</v>
      </c>
    </row>
    <row r="1804" spans="1:16" ht="14.25" customHeight="1">
      <c r="A1804" s="6"/>
      <c r="B1804" s="51"/>
      <c r="E1804" s="10">
        <v>1</v>
      </c>
      <c r="F1804" s="11"/>
      <c r="H1804" s="12" t="s">
        <v>1877</v>
      </c>
      <c r="I1804" s="9">
        <v>1</v>
      </c>
      <c r="P1804" s="12" t="s">
        <v>1644</v>
      </c>
    </row>
    <row r="1805" spans="1:16" ht="14.25" customHeight="1">
      <c r="A1805" s="6"/>
      <c r="B1805" s="51"/>
      <c r="E1805" s="10">
        <v>1</v>
      </c>
      <c r="F1805" s="11"/>
      <c r="H1805" s="12" t="s">
        <v>1878</v>
      </c>
      <c r="I1805" s="9">
        <v>1</v>
      </c>
      <c r="P1805" s="12" t="s">
        <v>1644</v>
      </c>
    </row>
    <row r="1806" spans="1:16" ht="14.25" customHeight="1">
      <c r="A1806" s="6"/>
      <c r="B1806" s="51"/>
      <c r="E1806" s="10">
        <v>0.5</v>
      </c>
      <c r="F1806" s="11"/>
      <c r="H1806" s="12" t="s">
        <v>1878</v>
      </c>
      <c r="I1806" s="9">
        <v>0.5</v>
      </c>
      <c r="M1806" s="12" t="s">
        <v>117</v>
      </c>
      <c r="P1806" s="12" t="s">
        <v>1644</v>
      </c>
    </row>
    <row r="1807" spans="1:16" ht="14.25" customHeight="1">
      <c r="A1807" s="6"/>
      <c r="B1807" s="51"/>
      <c r="E1807" s="10"/>
      <c r="F1807" s="11"/>
      <c r="H1807" s="12" t="s">
        <v>1879</v>
      </c>
      <c r="N1807" s="143" t="s">
        <v>1880</v>
      </c>
      <c r="O1807" s="12" t="s">
        <v>1881</v>
      </c>
      <c r="P1807" s="12" t="s">
        <v>1644</v>
      </c>
    </row>
    <row r="1808" spans="1:16" ht="14.25" customHeight="1">
      <c r="A1808" s="6"/>
      <c r="B1808" s="51"/>
      <c r="E1808" s="10">
        <v>1</v>
      </c>
      <c r="F1808" s="11"/>
      <c r="H1808" s="12" t="s">
        <v>1882</v>
      </c>
      <c r="I1808" s="9">
        <v>1</v>
      </c>
      <c r="N1808" s="143" t="s">
        <v>255</v>
      </c>
      <c r="P1808" s="12" t="s">
        <v>1644</v>
      </c>
    </row>
    <row r="1809" spans="1:16" ht="14.25" customHeight="1">
      <c r="A1809" s="6"/>
      <c r="B1809" s="51"/>
      <c r="E1809" s="10">
        <v>1</v>
      </c>
      <c r="F1809" s="11"/>
      <c r="H1809" s="12" t="s">
        <v>1883</v>
      </c>
      <c r="I1809" s="9">
        <v>1</v>
      </c>
      <c r="P1809" s="12" t="s">
        <v>1644</v>
      </c>
    </row>
    <row r="1810" spans="1:16" ht="14.25" customHeight="1">
      <c r="A1810" s="6"/>
      <c r="B1810" s="51"/>
      <c r="E1810" s="10">
        <v>0.5</v>
      </c>
      <c r="F1810" s="11"/>
      <c r="H1810" s="12" t="s">
        <v>1883</v>
      </c>
      <c r="I1810" s="9">
        <v>0.5</v>
      </c>
      <c r="M1810" s="12" t="s">
        <v>117</v>
      </c>
      <c r="P1810" s="12" t="s">
        <v>1644</v>
      </c>
    </row>
    <row r="1811" spans="1:16" ht="14.25" customHeight="1">
      <c r="A1811" s="6"/>
      <c r="B1811" s="51"/>
      <c r="E1811" s="10">
        <v>1</v>
      </c>
      <c r="F1811" s="11"/>
      <c r="H1811" s="12" t="s">
        <v>1884</v>
      </c>
      <c r="I1811" s="9">
        <v>1</v>
      </c>
      <c r="M1811" s="12"/>
      <c r="P1811" s="12" t="s">
        <v>1644</v>
      </c>
    </row>
    <row r="1812" spans="1:16" ht="14.25" customHeight="1">
      <c r="A1812" s="6"/>
      <c r="B1812" s="51"/>
      <c r="E1812" s="10">
        <v>1</v>
      </c>
      <c r="F1812" s="11"/>
      <c r="H1812" s="12" t="s">
        <v>757</v>
      </c>
      <c r="I1812" s="9">
        <v>1</v>
      </c>
      <c r="M1812" s="12"/>
      <c r="P1812" s="12" t="s">
        <v>1644</v>
      </c>
    </row>
    <row r="1813" spans="1:13" ht="14.25" customHeight="1">
      <c r="A1813" s="6"/>
      <c r="B1813" s="51"/>
      <c r="E1813" s="10">
        <v>0.5</v>
      </c>
      <c r="F1813" s="11"/>
      <c r="H1813" s="12" t="s">
        <v>757</v>
      </c>
      <c r="I1813" s="9">
        <v>0.5</v>
      </c>
      <c r="M1813" s="12"/>
    </row>
    <row r="1814" spans="1:16" ht="14.25" customHeight="1">
      <c r="A1814" s="6"/>
      <c r="B1814" s="51"/>
      <c r="E1814" s="10">
        <v>1</v>
      </c>
      <c r="F1814" s="11"/>
      <c r="H1814" s="12" t="s">
        <v>1885</v>
      </c>
      <c r="I1814" s="9">
        <v>1</v>
      </c>
      <c r="M1814" s="12"/>
      <c r="P1814" s="12" t="s">
        <v>1644</v>
      </c>
    </row>
    <row r="1815" spans="1:16" ht="14.25" customHeight="1">
      <c r="A1815" s="6"/>
      <c r="B1815" s="51"/>
      <c r="E1815" s="10">
        <v>0.5</v>
      </c>
      <c r="F1815" s="11"/>
      <c r="H1815" s="12" t="s">
        <v>1885</v>
      </c>
      <c r="I1815" s="9">
        <v>0.5</v>
      </c>
      <c r="M1815" s="12" t="s">
        <v>117</v>
      </c>
      <c r="P1815" s="12" t="s">
        <v>1644</v>
      </c>
    </row>
    <row r="1816" spans="1:16" ht="14.25" customHeight="1">
      <c r="A1816" s="6"/>
      <c r="B1816" s="51"/>
      <c r="E1816" s="10">
        <v>1</v>
      </c>
      <c r="F1816" s="11"/>
      <c r="H1816" s="12" t="s">
        <v>763</v>
      </c>
      <c r="I1816" s="9">
        <v>1</v>
      </c>
      <c r="M1816" s="12"/>
      <c r="P1816" s="12" t="s">
        <v>1644</v>
      </c>
    </row>
    <row r="1817" spans="1:16" ht="14.25" customHeight="1">
      <c r="A1817" s="6"/>
      <c r="B1817" s="51"/>
      <c r="E1817" s="10">
        <v>0.5</v>
      </c>
      <c r="F1817" s="11"/>
      <c r="H1817" s="12" t="s">
        <v>1993</v>
      </c>
      <c r="I1817" s="9">
        <v>0.5</v>
      </c>
      <c r="M1817" s="12" t="s">
        <v>117</v>
      </c>
      <c r="P1817" s="12" t="s">
        <v>1644</v>
      </c>
    </row>
    <row r="1818" spans="1:16" ht="14.25" customHeight="1">
      <c r="A1818" s="6"/>
      <c r="B1818" s="51"/>
      <c r="E1818" s="10">
        <v>1</v>
      </c>
      <c r="F1818" s="11"/>
      <c r="H1818" s="12" t="s">
        <v>1886</v>
      </c>
      <c r="I1818" s="9">
        <v>1</v>
      </c>
      <c r="M1818" s="12"/>
      <c r="P1818" s="12" t="s">
        <v>1644</v>
      </c>
    </row>
    <row r="1819" spans="1:16" ht="14.25" customHeight="1">
      <c r="A1819" s="6"/>
      <c r="B1819" s="51"/>
      <c r="E1819" s="10">
        <v>0.5</v>
      </c>
      <c r="F1819" s="11"/>
      <c r="H1819" s="12" t="s">
        <v>1886</v>
      </c>
      <c r="I1819" s="9">
        <v>0.5</v>
      </c>
      <c r="M1819" s="12" t="s">
        <v>117</v>
      </c>
      <c r="P1819" s="12" t="s">
        <v>1644</v>
      </c>
    </row>
    <row r="1820" spans="1:16" ht="14.25" customHeight="1">
      <c r="A1820" s="6"/>
      <c r="B1820" s="51"/>
      <c r="E1820" s="10">
        <v>1</v>
      </c>
      <c r="F1820" s="11"/>
      <c r="H1820" s="12" t="s">
        <v>1887</v>
      </c>
      <c r="I1820" s="9">
        <v>1</v>
      </c>
      <c r="M1820" s="12"/>
      <c r="P1820" s="12" t="s">
        <v>1644</v>
      </c>
    </row>
    <row r="1821" spans="1:16" ht="14.25" customHeight="1">
      <c r="A1821" s="6"/>
      <c r="B1821" s="51"/>
      <c r="E1821" s="10">
        <v>0.5</v>
      </c>
      <c r="F1821" s="11"/>
      <c r="H1821" s="12" t="s">
        <v>1887</v>
      </c>
      <c r="I1821" s="9">
        <v>0.5</v>
      </c>
      <c r="M1821" s="12" t="s">
        <v>117</v>
      </c>
      <c r="P1821" s="12" t="s">
        <v>1644</v>
      </c>
    </row>
    <row r="1822" spans="1:16" ht="14.25" customHeight="1">
      <c r="A1822" s="6"/>
      <c r="B1822" s="51"/>
      <c r="E1822" s="10">
        <v>1</v>
      </c>
      <c r="F1822" s="11"/>
      <c r="H1822" s="12" t="s">
        <v>1889</v>
      </c>
      <c r="I1822" s="9">
        <v>1</v>
      </c>
      <c r="P1822" s="12" t="s">
        <v>1644</v>
      </c>
    </row>
    <row r="1823" spans="1:16" ht="14.25" customHeight="1">
      <c r="A1823" s="6"/>
      <c r="B1823" s="51"/>
      <c r="E1823" s="10">
        <v>0.5</v>
      </c>
      <c r="F1823" s="11"/>
      <c r="H1823" s="12" t="s">
        <v>1889</v>
      </c>
      <c r="I1823" s="9">
        <v>0.5</v>
      </c>
      <c r="P1823" s="12" t="s">
        <v>1644</v>
      </c>
    </row>
    <row r="1824" spans="1:16" ht="14.25" customHeight="1">
      <c r="A1824" s="6"/>
      <c r="B1824" s="51"/>
      <c r="E1824" s="10">
        <v>1</v>
      </c>
      <c r="F1824" s="11"/>
      <c r="H1824" s="12" t="s">
        <v>1890</v>
      </c>
      <c r="J1824" s="9">
        <v>1</v>
      </c>
      <c r="N1824" s="9" t="s">
        <v>252</v>
      </c>
      <c r="P1824" s="12" t="s">
        <v>1644</v>
      </c>
    </row>
    <row r="1825" spans="1:16" ht="14.25" customHeight="1">
      <c r="A1825" s="6"/>
      <c r="B1825" s="51"/>
      <c r="E1825" s="10">
        <v>1</v>
      </c>
      <c r="F1825" s="11"/>
      <c r="H1825" s="12" t="s">
        <v>1891</v>
      </c>
      <c r="I1825" s="9">
        <v>1</v>
      </c>
      <c r="P1825" s="12" t="s">
        <v>1644</v>
      </c>
    </row>
    <row r="1826" spans="1:16" ht="14.25" customHeight="1">
      <c r="A1826" s="6"/>
      <c r="B1826" s="51"/>
      <c r="E1826" s="10">
        <v>1</v>
      </c>
      <c r="F1826" s="11"/>
      <c r="H1826" s="12" t="s">
        <v>1892</v>
      </c>
      <c r="I1826" s="9">
        <v>1</v>
      </c>
      <c r="P1826" s="12" t="s">
        <v>1644</v>
      </c>
    </row>
    <row r="1827" spans="1:16" ht="14.25" customHeight="1">
      <c r="A1827" s="6"/>
      <c r="B1827" s="51"/>
      <c r="E1827" s="10">
        <v>0.5</v>
      </c>
      <c r="F1827" s="11"/>
      <c r="H1827" s="12" t="s">
        <v>1892</v>
      </c>
      <c r="I1827" s="9">
        <v>0.5</v>
      </c>
      <c r="P1827" s="12" t="s">
        <v>1644</v>
      </c>
    </row>
    <row r="1828" spans="1:16" ht="14.25" customHeight="1">
      <c r="A1828" s="6"/>
      <c r="B1828" s="51"/>
      <c r="E1828" s="10">
        <v>1</v>
      </c>
      <c r="F1828" s="11"/>
      <c r="H1828" s="12" t="s">
        <v>1893</v>
      </c>
      <c r="I1828" s="9">
        <v>1</v>
      </c>
      <c r="P1828" s="12" t="s">
        <v>1644</v>
      </c>
    </row>
    <row r="1829" spans="1:16" ht="14.25" customHeight="1">
      <c r="A1829" s="6"/>
      <c r="B1829" s="51"/>
      <c r="E1829" s="10">
        <v>1</v>
      </c>
      <c r="F1829" s="11"/>
      <c r="H1829" s="12" t="s">
        <v>1894</v>
      </c>
      <c r="I1829" s="9">
        <v>1</v>
      </c>
      <c r="P1829" s="12" t="s">
        <v>1644</v>
      </c>
    </row>
    <row r="1830" spans="1:16" ht="14.25" customHeight="1">
      <c r="A1830" s="6"/>
      <c r="B1830" s="51"/>
      <c r="E1830" s="10">
        <v>1</v>
      </c>
      <c r="F1830" s="11"/>
      <c r="H1830" s="12" t="s">
        <v>65</v>
      </c>
      <c r="I1830" s="9">
        <v>1</v>
      </c>
      <c r="P1830" s="12" t="s">
        <v>1644</v>
      </c>
    </row>
    <row r="1831" spans="1:9" ht="14.25" customHeight="1">
      <c r="A1831" s="6"/>
      <c r="B1831" s="51"/>
      <c r="E1831" s="10">
        <v>0.5</v>
      </c>
      <c r="F1831" s="11"/>
      <c r="H1831" s="12" t="s">
        <v>66</v>
      </c>
      <c r="I1831" s="162">
        <v>0.5</v>
      </c>
    </row>
    <row r="1832" spans="1:9" ht="14.25" customHeight="1">
      <c r="A1832" s="6"/>
      <c r="B1832" s="51"/>
      <c r="E1832" s="10">
        <v>1</v>
      </c>
      <c r="F1832" s="11"/>
      <c r="H1832" s="12" t="s">
        <v>1594</v>
      </c>
      <c r="I1832" s="162">
        <v>1</v>
      </c>
    </row>
    <row r="1833" spans="1:9" ht="14.25" customHeight="1">
      <c r="A1833" s="6"/>
      <c r="B1833" s="51"/>
      <c r="E1833" s="10">
        <v>0.5</v>
      </c>
      <c r="F1833" s="11"/>
      <c r="H1833" s="12" t="s">
        <v>1594</v>
      </c>
      <c r="I1833" s="162">
        <v>0.5</v>
      </c>
    </row>
    <row r="1834" spans="1:16" ht="14.25" customHeight="1">
      <c r="A1834" s="6"/>
      <c r="B1834" s="51"/>
      <c r="E1834" s="10">
        <v>1</v>
      </c>
      <c r="F1834" s="11"/>
      <c r="H1834" s="12" t="s">
        <v>1895</v>
      </c>
      <c r="I1834" s="9">
        <v>1</v>
      </c>
      <c r="P1834" s="12" t="s">
        <v>1644</v>
      </c>
    </row>
    <row r="1835" spans="1:16" ht="14.25" customHeight="1">
      <c r="A1835" s="6"/>
      <c r="B1835" s="51"/>
      <c r="E1835" s="10">
        <v>0.25</v>
      </c>
      <c r="F1835" s="11"/>
      <c r="H1835" s="12" t="s">
        <v>1896</v>
      </c>
      <c r="I1835" s="9">
        <v>0.25</v>
      </c>
      <c r="M1835" s="12" t="s">
        <v>117</v>
      </c>
      <c r="P1835" s="12" t="s">
        <v>1644</v>
      </c>
    </row>
    <row r="1836" spans="1:16" ht="14.25" customHeight="1">
      <c r="A1836" s="6"/>
      <c r="B1836" s="51"/>
      <c r="E1836" s="10">
        <v>0.25</v>
      </c>
      <c r="F1836" s="11"/>
      <c r="H1836" s="12" t="s">
        <v>1897</v>
      </c>
      <c r="I1836" s="9">
        <v>0.25</v>
      </c>
      <c r="M1836" s="12" t="s">
        <v>117</v>
      </c>
      <c r="P1836" s="12" t="s">
        <v>1644</v>
      </c>
    </row>
    <row r="1837" spans="1:16" ht="14.25" customHeight="1">
      <c r="A1837" s="6"/>
      <c r="B1837" s="51"/>
      <c r="E1837" s="10">
        <v>0.25</v>
      </c>
      <c r="F1837" s="11"/>
      <c r="H1837" s="12" t="s">
        <v>764</v>
      </c>
      <c r="I1837" s="9">
        <v>0.25</v>
      </c>
      <c r="M1837" s="12" t="s">
        <v>117</v>
      </c>
      <c r="P1837" s="12" t="s">
        <v>1644</v>
      </c>
    </row>
    <row r="1838" spans="1:16" ht="14.25" customHeight="1">
      <c r="A1838" s="6"/>
      <c r="B1838" s="51"/>
      <c r="E1838" s="10">
        <v>0.25</v>
      </c>
      <c r="F1838" s="11"/>
      <c r="H1838" s="12" t="s">
        <v>1898</v>
      </c>
      <c r="I1838" s="9">
        <v>0.25</v>
      </c>
      <c r="M1838" s="12" t="s">
        <v>117</v>
      </c>
      <c r="P1838" s="12" t="s">
        <v>1644</v>
      </c>
    </row>
    <row r="1839" spans="1:16" ht="14.25" customHeight="1">
      <c r="A1839" s="6"/>
      <c r="B1839" s="51"/>
      <c r="E1839" s="10">
        <v>0.5</v>
      </c>
      <c r="F1839" s="11"/>
      <c r="H1839" s="12" t="s">
        <v>1899</v>
      </c>
      <c r="I1839" s="9">
        <v>0.5</v>
      </c>
      <c r="M1839" s="12" t="s">
        <v>117</v>
      </c>
      <c r="P1839" s="12" t="s">
        <v>1644</v>
      </c>
    </row>
    <row r="1840" spans="1:16" ht="14.25" customHeight="1">
      <c r="A1840" s="6"/>
      <c r="B1840" s="51"/>
      <c r="E1840" s="10">
        <v>0.5</v>
      </c>
      <c r="F1840" s="11"/>
      <c r="H1840" s="12" t="s">
        <v>1900</v>
      </c>
      <c r="I1840" s="9">
        <v>0.5</v>
      </c>
      <c r="M1840" s="12" t="s">
        <v>117</v>
      </c>
      <c r="P1840" s="12" t="s">
        <v>1644</v>
      </c>
    </row>
    <row r="1841" spans="1:16" ht="14.25" customHeight="1">
      <c r="A1841" s="6"/>
      <c r="B1841" s="51"/>
      <c r="E1841" s="10">
        <v>0.5</v>
      </c>
      <c r="F1841" s="11"/>
      <c r="H1841" s="12" t="s">
        <v>1953</v>
      </c>
      <c r="I1841" s="9">
        <v>0.5</v>
      </c>
      <c r="M1841" s="12" t="s">
        <v>117</v>
      </c>
      <c r="P1841" s="12" t="s">
        <v>1644</v>
      </c>
    </row>
    <row r="1842" spans="1:16" ht="14.25" customHeight="1">
      <c r="A1842" s="6"/>
      <c r="B1842" s="51"/>
      <c r="E1842" s="10">
        <v>0.5</v>
      </c>
      <c r="F1842" s="11"/>
      <c r="H1842" s="12" t="s">
        <v>1901</v>
      </c>
      <c r="I1842" s="9">
        <v>0.5</v>
      </c>
      <c r="M1842" s="12" t="s">
        <v>117</v>
      </c>
      <c r="P1842" s="12" t="s">
        <v>1644</v>
      </c>
    </row>
    <row r="1843" spans="1:16" ht="14.25" customHeight="1">
      <c r="A1843" s="6"/>
      <c r="B1843" s="51"/>
      <c r="E1843" s="10">
        <v>0.5</v>
      </c>
      <c r="F1843" s="11"/>
      <c r="H1843" s="12" t="s">
        <v>1902</v>
      </c>
      <c r="I1843" s="9">
        <v>0.5</v>
      </c>
      <c r="M1843" s="12" t="s">
        <v>117</v>
      </c>
      <c r="P1843" s="12" t="s">
        <v>1644</v>
      </c>
    </row>
    <row r="1844" spans="1:16" ht="14.25" customHeight="1">
      <c r="A1844" s="6"/>
      <c r="B1844" s="51"/>
      <c r="E1844" s="10">
        <v>1</v>
      </c>
      <c r="F1844" s="11"/>
      <c r="H1844" s="12" t="s">
        <v>1903</v>
      </c>
      <c r="I1844" s="9">
        <v>1</v>
      </c>
      <c r="M1844" s="12"/>
      <c r="P1844" s="12" t="s">
        <v>1644</v>
      </c>
    </row>
    <row r="1845" spans="1:16" ht="14.25" customHeight="1">
      <c r="A1845" s="6"/>
      <c r="B1845" s="51"/>
      <c r="E1845" s="10">
        <v>0.5</v>
      </c>
      <c r="F1845" s="11"/>
      <c r="H1845" s="12" t="s">
        <v>1903</v>
      </c>
      <c r="I1845" s="9">
        <v>0.5</v>
      </c>
      <c r="M1845" s="12" t="s">
        <v>117</v>
      </c>
      <c r="P1845" s="12" t="s">
        <v>1644</v>
      </c>
    </row>
    <row r="1846" spans="1:16" ht="14.25" customHeight="1">
      <c r="A1846" s="6"/>
      <c r="B1846" s="51"/>
      <c r="E1846" s="10">
        <v>1</v>
      </c>
      <c r="F1846" s="11"/>
      <c r="H1846" s="12" t="s">
        <v>1904</v>
      </c>
      <c r="I1846" s="9">
        <v>1</v>
      </c>
      <c r="M1846" s="12"/>
      <c r="P1846" s="12" t="s">
        <v>1644</v>
      </c>
    </row>
    <row r="1847" spans="1:16" ht="14.25" customHeight="1">
      <c r="A1847" s="6"/>
      <c r="B1847" s="51"/>
      <c r="E1847" s="10">
        <v>0.5</v>
      </c>
      <c r="F1847" s="11"/>
      <c r="H1847" s="12" t="s">
        <v>1904</v>
      </c>
      <c r="I1847" s="9">
        <v>0.5</v>
      </c>
      <c r="M1847" s="12" t="s">
        <v>117</v>
      </c>
      <c r="P1847" s="12" t="s">
        <v>1644</v>
      </c>
    </row>
    <row r="1848" spans="1:16" ht="14.25" customHeight="1">
      <c r="A1848" s="6"/>
      <c r="B1848" s="51"/>
      <c r="E1848" s="10">
        <v>1</v>
      </c>
      <c r="F1848" s="11"/>
      <c r="H1848" s="12" t="s">
        <v>1905</v>
      </c>
      <c r="I1848" s="9">
        <v>1</v>
      </c>
      <c r="P1848" s="12" t="s">
        <v>1644</v>
      </c>
    </row>
    <row r="1849" spans="1:16" ht="14.25" customHeight="1">
      <c r="A1849" s="6"/>
      <c r="B1849" s="51"/>
      <c r="E1849" s="10">
        <v>1</v>
      </c>
      <c r="F1849" s="11"/>
      <c r="H1849" s="12" t="s">
        <v>758</v>
      </c>
      <c r="I1849" s="9">
        <v>1</v>
      </c>
      <c r="J1849" s="162"/>
      <c r="L1849" s="162"/>
      <c r="P1849" s="12" t="s">
        <v>1644</v>
      </c>
    </row>
    <row r="1850" spans="1:16" ht="14.25" customHeight="1">
      <c r="A1850" s="6"/>
      <c r="B1850" s="51"/>
      <c r="E1850" s="10">
        <v>0.5</v>
      </c>
      <c r="F1850" s="11"/>
      <c r="H1850" s="12" t="s">
        <v>758</v>
      </c>
      <c r="I1850" s="9">
        <v>0.5</v>
      </c>
      <c r="J1850" s="162"/>
      <c r="M1850" s="9" t="s">
        <v>117</v>
      </c>
      <c r="P1850" s="12" t="s">
        <v>1644</v>
      </c>
    </row>
    <row r="1851" spans="1:16" ht="14.25" customHeight="1">
      <c r="A1851" s="6"/>
      <c r="B1851" s="51"/>
      <c r="E1851" s="10">
        <v>1</v>
      </c>
      <c r="F1851" s="11"/>
      <c r="H1851" s="12" t="s">
        <v>1923</v>
      </c>
      <c r="I1851" s="9">
        <v>1</v>
      </c>
      <c r="J1851" s="162"/>
      <c r="P1851" s="12" t="s">
        <v>1644</v>
      </c>
    </row>
    <row r="1852" spans="1:16" ht="14.25" customHeight="1">
      <c r="A1852" s="6"/>
      <c r="B1852" s="51"/>
      <c r="E1852" s="10">
        <v>0.5</v>
      </c>
      <c r="F1852" s="11"/>
      <c r="H1852" s="12" t="s">
        <v>1923</v>
      </c>
      <c r="I1852" s="9">
        <v>0.5</v>
      </c>
      <c r="J1852" s="162"/>
      <c r="M1852" s="9" t="s">
        <v>117</v>
      </c>
      <c r="P1852" s="12" t="s">
        <v>1644</v>
      </c>
    </row>
    <row r="1853" spans="1:16" ht="14.25" customHeight="1">
      <c r="A1853" s="6"/>
      <c r="B1853" s="51"/>
      <c r="E1853" s="10">
        <v>1</v>
      </c>
      <c r="F1853" s="11"/>
      <c r="H1853" s="12" t="s">
        <v>1788</v>
      </c>
      <c r="I1853" s="9">
        <v>1</v>
      </c>
      <c r="J1853" s="162"/>
      <c r="P1853" s="12" t="s">
        <v>1644</v>
      </c>
    </row>
    <row r="1854" spans="1:16" ht="14.25" customHeight="1">
      <c r="A1854" s="6"/>
      <c r="B1854" s="51"/>
      <c r="E1854" s="10">
        <v>0.5</v>
      </c>
      <c r="F1854" s="11"/>
      <c r="H1854" s="12" t="s">
        <v>1927</v>
      </c>
      <c r="I1854" s="9">
        <v>0.5</v>
      </c>
      <c r="J1854" s="162"/>
      <c r="M1854" s="9" t="s">
        <v>463</v>
      </c>
      <c r="P1854" s="12" t="s">
        <v>1644</v>
      </c>
    </row>
    <row r="1855" spans="1:16" ht="14.25" customHeight="1">
      <c r="A1855" s="6"/>
      <c r="B1855" s="51"/>
      <c r="E1855" s="10">
        <v>1</v>
      </c>
      <c r="F1855" s="11"/>
      <c r="H1855" s="12" t="s">
        <v>1178</v>
      </c>
      <c r="I1855" s="9">
        <v>1</v>
      </c>
      <c r="J1855" s="162"/>
      <c r="P1855" s="12" t="s">
        <v>1644</v>
      </c>
    </row>
    <row r="1856" spans="1:16" ht="14.25" customHeight="1">
      <c r="A1856" s="6"/>
      <c r="B1856" s="51"/>
      <c r="E1856" s="10">
        <v>1</v>
      </c>
      <c r="F1856" s="11"/>
      <c r="H1856" s="12" t="s">
        <v>1179</v>
      </c>
      <c r="I1856" s="9">
        <v>1</v>
      </c>
      <c r="J1856" s="162"/>
      <c r="P1856" s="12" t="s">
        <v>1644</v>
      </c>
    </row>
    <row r="1857" spans="1:16" ht="14.25" customHeight="1">
      <c r="A1857" s="6"/>
      <c r="B1857" s="51"/>
      <c r="E1857" s="10">
        <v>1</v>
      </c>
      <c r="F1857" s="11"/>
      <c r="H1857" s="12" t="s">
        <v>1180</v>
      </c>
      <c r="I1857" s="9">
        <v>1</v>
      </c>
      <c r="J1857" s="162"/>
      <c r="P1857" s="12" t="s">
        <v>1644</v>
      </c>
    </row>
    <row r="1858" spans="1:16" ht="14.25" customHeight="1">
      <c r="A1858" s="6"/>
      <c r="B1858" s="51"/>
      <c r="E1858" s="10">
        <v>0.5</v>
      </c>
      <c r="F1858" s="11"/>
      <c r="H1858" s="12" t="s">
        <v>1948</v>
      </c>
      <c r="I1858" s="9">
        <v>0.5</v>
      </c>
      <c r="J1858" s="162"/>
      <c r="M1858" s="9" t="s">
        <v>117</v>
      </c>
      <c r="P1858" s="12" t="s">
        <v>1644</v>
      </c>
    </row>
    <row r="1859" spans="1:16" ht="14.25" customHeight="1">
      <c r="A1859" s="6"/>
      <c r="B1859" s="51"/>
      <c r="E1859" s="10">
        <v>1</v>
      </c>
      <c r="F1859" s="11"/>
      <c r="H1859" s="12" t="s">
        <v>617</v>
      </c>
      <c r="I1859" s="9">
        <v>1</v>
      </c>
      <c r="J1859" s="162"/>
      <c r="P1859" s="12" t="s">
        <v>1644</v>
      </c>
    </row>
    <row r="1860" spans="1:16" ht="14.25" customHeight="1">
      <c r="A1860" s="6"/>
      <c r="B1860" s="51"/>
      <c r="E1860" s="10">
        <v>0.5</v>
      </c>
      <c r="F1860" s="11"/>
      <c r="H1860" s="12" t="s">
        <v>1181</v>
      </c>
      <c r="I1860" s="9">
        <v>0.5</v>
      </c>
      <c r="J1860" s="162"/>
      <c r="M1860" s="9" t="s">
        <v>117</v>
      </c>
      <c r="P1860" s="12" t="s">
        <v>1644</v>
      </c>
    </row>
    <row r="1861" spans="1:10" ht="14.25" customHeight="1">
      <c r="A1861" s="6"/>
      <c r="B1861" s="51"/>
      <c r="E1861" s="10">
        <v>1</v>
      </c>
      <c r="F1861" s="11"/>
      <c r="H1861" s="12" t="s">
        <v>1790</v>
      </c>
      <c r="I1861" s="9">
        <v>1</v>
      </c>
      <c r="J1861" s="162"/>
    </row>
    <row r="1862" spans="1:16" ht="14.25" customHeight="1">
      <c r="A1862" s="6"/>
      <c r="B1862" s="51"/>
      <c r="E1862" s="10">
        <v>0.5</v>
      </c>
      <c r="F1862" s="11"/>
      <c r="J1862" s="162">
        <v>0.5</v>
      </c>
      <c r="P1862" s="12" t="s">
        <v>1644</v>
      </c>
    </row>
    <row r="1863" spans="1:16" ht="14.25" customHeight="1">
      <c r="A1863" s="6"/>
      <c r="B1863" s="51"/>
      <c r="E1863" s="10">
        <v>1</v>
      </c>
      <c r="F1863" s="11"/>
      <c r="J1863" s="162">
        <v>1</v>
      </c>
      <c r="P1863" s="12" t="s">
        <v>1644</v>
      </c>
    </row>
    <row r="1864" spans="1:16" ht="14.25" customHeight="1">
      <c r="A1864" s="6"/>
      <c r="B1864" s="51"/>
      <c r="E1864" s="10">
        <v>1</v>
      </c>
      <c r="F1864" s="11"/>
      <c r="J1864" s="162">
        <v>1</v>
      </c>
      <c r="P1864" s="12" t="s">
        <v>1644</v>
      </c>
    </row>
    <row r="1865" spans="1:16" ht="14.25" customHeight="1">
      <c r="A1865" s="6"/>
      <c r="B1865" s="51"/>
      <c r="E1865" s="10">
        <v>1</v>
      </c>
      <c r="F1865" s="11"/>
      <c r="J1865" s="162">
        <v>1</v>
      </c>
      <c r="P1865" s="12" t="s">
        <v>1644</v>
      </c>
    </row>
    <row r="1866" spans="1:16" ht="14.25" customHeight="1">
      <c r="A1866" s="6"/>
      <c r="B1866" s="51"/>
      <c r="E1866" s="10">
        <v>1</v>
      </c>
      <c r="F1866" s="11"/>
      <c r="J1866" s="162">
        <v>1</v>
      </c>
      <c r="P1866" s="12" t="s">
        <v>1644</v>
      </c>
    </row>
    <row r="1867" spans="1:16" ht="14.25" customHeight="1">
      <c r="A1867" s="6"/>
      <c r="B1867" s="51"/>
      <c r="E1867" s="10">
        <v>1</v>
      </c>
      <c r="F1867" s="11"/>
      <c r="J1867" s="162">
        <v>1</v>
      </c>
      <c r="P1867" s="12" t="s">
        <v>1644</v>
      </c>
    </row>
    <row r="1868" spans="1:16" ht="14.25" customHeight="1">
      <c r="A1868" s="6"/>
      <c r="B1868" s="51"/>
      <c r="E1868" s="10">
        <v>1</v>
      </c>
      <c r="F1868" s="11"/>
      <c r="J1868" s="162">
        <v>1</v>
      </c>
      <c r="P1868" s="12" t="s">
        <v>1644</v>
      </c>
    </row>
    <row r="1869" spans="1:16" ht="14.25" customHeight="1">
      <c r="A1869" s="6"/>
      <c r="B1869" s="51"/>
      <c r="E1869" s="10">
        <v>1</v>
      </c>
      <c r="F1869" s="11"/>
      <c r="J1869" s="162">
        <v>1</v>
      </c>
      <c r="P1869" s="12" t="s">
        <v>1644</v>
      </c>
    </row>
    <row r="1870" spans="1:16" ht="14.25" customHeight="1">
      <c r="A1870" s="6"/>
      <c r="B1870" s="51"/>
      <c r="E1870" s="10">
        <v>1</v>
      </c>
      <c r="F1870" s="11"/>
      <c r="J1870" s="162">
        <v>1</v>
      </c>
      <c r="P1870" s="12" t="s">
        <v>1644</v>
      </c>
    </row>
    <row r="1871" spans="1:16" ht="14.25" customHeight="1">
      <c r="A1871" s="6"/>
      <c r="B1871" s="51"/>
      <c r="E1871" s="10">
        <v>1</v>
      </c>
      <c r="F1871" s="11"/>
      <c r="J1871" s="162">
        <v>1</v>
      </c>
      <c r="P1871" s="12" t="s">
        <v>1644</v>
      </c>
    </row>
    <row r="1872" spans="1:16" ht="14.25" customHeight="1">
      <c r="A1872" s="6"/>
      <c r="B1872" s="51"/>
      <c r="E1872" s="10">
        <v>1</v>
      </c>
      <c r="F1872" s="11"/>
      <c r="J1872" s="162">
        <v>1</v>
      </c>
      <c r="P1872" s="12" t="s">
        <v>1644</v>
      </c>
    </row>
    <row r="1873" spans="1:16" ht="14.25" customHeight="1">
      <c r="A1873" s="6"/>
      <c r="B1873" s="51"/>
      <c r="E1873" s="10">
        <v>1</v>
      </c>
      <c r="F1873" s="11"/>
      <c r="J1873" s="162">
        <v>1</v>
      </c>
      <c r="P1873" s="12" t="s">
        <v>1644</v>
      </c>
    </row>
    <row r="1874" spans="1:16" ht="14.25" customHeight="1">
      <c r="A1874" s="6"/>
      <c r="B1874" s="51"/>
      <c r="E1874" s="10">
        <v>1</v>
      </c>
      <c r="F1874" s="11"/>
      <c r="J1874" s="162">
        <v>1</v>
      </c>
      <c r="P1874" s="12" t="s">
        <v>1644</v>
      </c>
    </row>
    <row r="1875" spans="1:16" ht="14.25" customHeight="1">
      <c r="A1875" s="6"/>
      <c r="B1875" s="51"/>
      <c r="E1875" s="10">
        <v>1</v>
      </c>
      <c r="F1875" s="11"/>
      <c r="J1875" s="162">
        <v>1</v>
      </c>
      <c r="P1875" s="12" t="s">
        <v>1644</v>
      </c>
    </row>
    <row r="1876" spans="1:10" ht="14.25" customHeight="1">
      <c r="A1876" s="6"/>
      <c r="B1876" s="51"/>
      <c r="E1876" s="10">
        <v>1</v>
      </c>
      <c r="F1876" s="11"/>
      <c r="J1876" s="162">
        <v>1</v>
      </c>
    </row>
    <row r="1877" spans="1:10" ht="14.25" customHeight="1">
      <c r="A1877" s="6"/>
      <c r="B1877" s="51"/>
      <c r="E1877" s="10">
        <v>1</v>
      </c>
      <c r="F1877" s="11"/>
      <c r="J1877" s="162">
        <v>1</v>
      </c>
    </row>
    <row r="1878" spans="1:10" ht="14.25" customHeight="1">
      <c r="A1878" s="6"/>
      <c r="B1878" s="51"/>
      <c r="E1878" s="10">
        <v>1</v>
      </c>
      <c r="F1878" s="11"/>
      <c r="J1878" s="162">
        <v>1</v>
      </c>
    </row>
    <row r="1879" spans="1:10" ht="14.25" customHeight="1">
      <c r="A1879" s="6"/>
      <c r="B1879" s="51"/>
      <c r="E1879" s="10">
        <v>1</v>
      </c>
      <c r="F1879" s="11"/>
      <c r="J1879" s="162">
        <v>1</v>
      </c>
    </row>
    <row r="1880" spans="1:10" ht="14.25" customHeight="1">
      <c r="A1880" s="6"/>
      <c r="B1880" s="51"/>
      <c r="E1880" s="10">
        <v>1</v>
      </c>
      <c r="F1880" s="11"/>
      <c r="J1880" s="162">
        <v>1</v>
      </c>
    </row>
    <row r="1881" spans="1:10" ht="14.25" customHeight="1">
      <c r="A1881" s="6"/>
      <c r="B1881" s="51"/>
      <c r="E1881" s="10">
        <v>1</v>
      </c>
      <c r="F1881" s="11"/>
      <c r="J1881" s="162">
        <v>1</v>
      </c>
    </row>
    <row r="1882" spans="1:10" ht="14.25" customHeight="1">
      <c r="A1882" s="6"/>
      <c r="B1882" s="51"/>
      <c r="E1882" s="10">
        <v>1</v>
      </c>
      <c r="F1882" s="11"/>
      <c r="J1882" s="162">
        <v>1</v>
      </c>
    </row>
    <row r="1883" spans="1:10" ht="14.25" customHeight="1">
      <c r="A1883" s="6"/>
      <c r="B1883" s="51"/>
      <c r="E1883" s="10">
        <v>1</v>
      </c>
      <c r="F1883" s="11"/>
      <c r="J1883" s="162">
        <v>1</v>
      </c>
    </row>
    <row r="1884" spans="1:10" ht="14.25" customHeight="1">
      <c r="A1884" s="6"/>
      <c r="B1884" s="51"/>
      <c r="E1884" s="10">
        <v>1</v>
      </c>
      <c r="F1884" s="11"/>
      <c r="J1884" s="162">
        <v>1</v>
      </c>
    </row>
    <row r="1885" spans="1:10" ht="14.25" customHeight="1">
      <c r="A1885" s="6"/>
      <c r="B1885" s="51"/>
      <c r="E1885" s="10">
        <v>0.5</v>
      </c>
      <c r="F1885" s="11"/>
      <c r="J1885" s="162">
        <v>0.5</v>
      </c>
    </row>
    <row r="1886" spans="1:16" ht="14.25" customHeight="1">
      <c r="A1886" s="6">
        <v>10</v>
      </c>
      <c r="B1886" s="51" t="s">
        <v>1075</v>
      </c>
      <c r="C1886" s="42">
        <v>1</v>
      </c>
      <c r="D1886" s="9">
        <v>27</v>
      </c>
      <c r="E1886" s="10">
        <v>1</v>
      </c>
      <c r="F1886" s="144"/>
      <c r="G1886" s="12">
        <v>1378</v>
      </c>
      <c r="H1886" s="12" t="s">
        <v>1906</v>
      </c>
      <c r="I1886" s="9">
        <v>1</v>
      </c>
      <c r="P1886" s="12" t="s">
        <v>1644</v>
      </c>
    </row>
    <row r="1887" spans="1:16" ht="14.25" customHeight="1">
      <c r="A1887" s="6"/>
      <c r="B1887" s="51"/>
      <c r="E1887" s="10">
        <v>1</v>
      </c>
      <c r="F1887" s="144"/>
      <c r="H1887" s="12" t="s">
        <v>1907</v>
      </c>
      <c r="I1887" s="9">
        <v>1</v>
      </c>
      <c r="P1887" s="12" t="s">
        <v>1644</v>
      </c>
    </row>
    <row r="1888" spans="1:16" ht="14.25" customHeight="1">
      <c r="A1888" s="6"/>
      <c r="B1888" s="51"/>
      <c r="E1888" s="10">
        <v>1</v>
      </c>
      <c r="F1888" s="144"/>
      <c r="H1888" s="12" t="s">
        <v>1908</v>
      </c>
      <c r="I1888" s="9">
        <v>1</v>
      </c>
      <c r="P1888" s="12" t="s">
        <v>1644</v>
      </c>
    </row>
    <row r="1889" spans="1:16" ht="14.25" customHeight="1">
      <c r="A1889" s="6"/>
      <c r="B1889" s="51"/>
      <c r="E1889" s="10">
        <v>1</v>
      </c>
      <c r="F1889" s="144"/>
      <c r="H1889" s="12" t="s">
        <v>1909</v>
      </c>
      <c r="I1889" s="9">
        <v>1</v>
      </c>
      <c r="P1889" s="12" t="s">
        <v>1644</v>
      </c>
    </row>
    <row r="1890" spans="1:16" ht="14.25" customHeight="1">
      <c r="A1890" s="6"/>
      <c r="B1890" s="51"/>
      <c r="E1890" s="10">
        <v>1</v>
      </c>
      <c r="F1890" s="144"/>
      <c r="H1890" s="12" t="s">
        <v>1910</v>
      </c>
      <c r="I1890" s="9">
        <v>1</v>
      </c>
      <c r="P1890" s="12" t="s">
        <v>1644</v>
      </c>
    </row>
    <row r="1891" spans="1:16" ht="14.25" customHeight="1">
      <c r="A1891" s="6"/>
      <c r="B1891" s="51"/>
      <c r="E1891" s="10">
        <v>1</v>
      </c>
      <c r="F1891" s="144"/>
      <c r="H1891" s="12" t="s">
        <v>1911</v>
      </c>
      <c r="I1891" s="9">
        <v>1</v>
      </c>
      <c r="P1891" s="12" t="s">
        <v>1644</v>
      </c>
    </row>
    <row r="1892" spans="1:16" ht="14.25" customHeight="1">
      <c r="A1892" s="6"/>
      <c r="B1892" s="51"/>
      <c r="E1892" s="10">
        <v>1</v>
      </c>
      <c r="F1892" s="144"/>
      <c r="H1892" s="12" t="s">
        <v>1912</v>
      </c>
      <c r="I1892" s="9">
        <v>1</v>
      </c>
      <c r="P1892" s="12" t="s">
        <v>1644</v>
      </c>
    </row>
    <row r="1893" spans="1:16" ht="14.25" customHeight="1">
      <c r="A1893" s="6"/>
      <c r="B1893" s="51"/>
      <c r="E1893" s="10">
        <v>1</v>
      </c>
      <c r="F1893" s="144"/>
      <c r="H1893" s="12" t="s">
        <v>1913</v>
      </c>
      <c r="I1893" s="9">
        <v>1</v>
      </c>
      <c r="P1893" s="12" t="s">
        <v>1644</v>
      </c>
    </row>
    <row r="1894" spans="1:16" ht="14.25" customHeight="1">
      <c r="A1894" s="6"/>
      <c r="B1894" s="51"/>
      <c r="E1894" s="10">
        <v>1</v>
      </c>
      <c r="F1894" s="144"/>
      <c r="H1894" s="12" t="s">
        <v>1914</v>
      </c>
      <c r="I1894" s="9">
        <v>1</v>
      </c>
      <c r="P1894" s="12" t="s">
        <v>1644</v>
      </c>
    </row>
    <row r="1895" spans="1:16" ht="14.25" customHeight="1">
      <c r="A1895" s="6"/>
      <c r="B1895" s="51"/>
      <c r="E1895" s="10">
        <v>1</v>
      </c>
      <c r="F1895" s="144"/>
      <c r="H1895" s="12" t="s">
        <v>1915</v>
      </c>
      <c r="I1895" s="9">
        <v>1</v>
      </c>
      <c r="P1895" s="12" t="s">
        <v>1644</v>
      </c>
    </row>
    <row r="1896" spans="1:16" ht="14.25" customHeight="1">
      <c r="A1896" s="6"/>
      <c r="B1896" s="51"/>
      <c r="E1896" s="10">
        <v>1</v>
      </c>
      <c r="F1896" s="144"/>
      <c r="H1896" s="12" t="s">
        <v>1916</v>
      </c>
      <c r="I1896" s="9">
        <v>1</v>
      </c>
      <c r="P1896" s="12" t="s">
        <v>1644</v>
      </c>
    </row>
    <row r="1897" spans="1:16" ht="14.25" customHeight="1">
      <c r="A1897" s="6"/>
      <c r="B1897" s="51"/>
      <c r="E1897" s="10">
        <v>1</v>
      </c>
      <c r="F1897" s="144"/>
      <c r="H1897" s="12" t="s">
        <v>1917</v>
      </c>
      <c r="I1897" s="9">
        <v>1</v>
      </c>
      <c r="P1897" s="12" t="s">
        <v>1644</v>
      </c>
    </row>
    <row r="1898" spans="1:16" ht="14.25" customHeight="1">
      <c r="A1898" s="6"/>
      <c r="B1898" s="51"/>
      <c r="E1898" s="10">
        <v>1</v>
      </c>
      <c r="F1898" s="144"/>
      <c r="H1898" s="12" t="s">
        <v>1918</v>
      </c>
      <c r="I1898" s="9">
        <v>1</v>
      </c>
      <c r="P1898" s="12" t="s">
        <v>1644</v>
      </c>
    </row>
    <row r="1899" spans="1:16" ht="14.25" customHeight="1">
      <c r="A1899" s="6"/>
      <c r="B1899" s="51"/>
      <c r="E1899" s="10">
        <v>1</v>
      </c>
      <c r="F1899" s="144"/>
      <c r="H1899" s="12" t="s">
        <v>1919</v>
      </c>
      <c r="I1899" s="9">
        <v>1</v>
      </c>
      <c r="P1899" s="12" t="s">
        <v>1644</v>
      </c>
    </row>
    <row r="1900" spans="1:16" ht="14.25" customHeight="1">
      <c r="A1900" s="6"/>
      <c r="B1900" s="51"/>
      <c r="E1900" s="10">
        <v>1</v>
      </c>
      <c r="F1900" s="144"/>
      <c r="H1900" s="12" t="s">
        <v>1920</v>
      </c>
      <c r="I1900" s="9">
        <v>1</v>
      </c>
      <c r="P1900" s="12" t="s">
        <v>1644</v>
      </c>
    </row>
    <row r="1901" spans="1:16" ht="14.25" customHeight="1">
      <c r="A1901" s="6"/>
      <c r="B1901" s="51"/>
      <c r="E1901" s="10">
        <v>1</v>
      </c>
      <c r="F1901" s="144"/>
      <c r="H1901" s="12" t="s">
        <v>1921</v>
      </c>
      <c r="I1901" s="9">
        <v>1</v>
      </c>
      <c r="P1901" s="12" t="s">
        <v>1644</v>
      </c>
    </row>
    <row r="1902" spans="1:16" ht="14.25" customHeight="1">
      <c r="A1902" s="6"/>
      <c r="B1902" s="51"/>
      <c r="E1902" s="10">
        <v>1</v>
      </c>
      <c r="F1902" s="144"/>
      <c r="H1902" s="12" t="s">
        <v>1922</v>
      </c>
      <c r="I1902" s="9">
        <v>1</v>
      </c>
      <c r="P1902" s="12" t="s">
        <v>1644</v>
      </c>
    </row>
    <row r="1903" spans="1:16" ht="14.25" customHeight="1">
      <c r="A1903" s="6"/>
      <c r="B1903" s="51"/>
      <c r="E1903" s="10">
        <v>1</v>
      </c>
      <c r="F1903" s="11"/>
      <c r="H1903" s="12" t="s">
        <v>1924</v>
      </c>
      <c r="I1903" s="9">
        <v>1</v>
      </c>
      <c r="P1903" s="12" t="s">
        <v>1644</v>
      </c>
    </row>
    <row r="1904" spans="1:16" ht="14.25" customHeight="1">
      <c r="A1904" s="6"/>
      <c r="B1904" s="51"/>
      <c r="E1904" s="10">
        <v>1</v>
      </c>
      <c r="F1904" s="11"/>
      <c r="H1904" s="12" t="s">
        <v>1925</v>
      </c>
      <c r="I1904" s="9">
        <v>1</v>
      </c>
      <c r="P1904" s="12" t="s">
        <v>1644</v>
      </c>
    </row>
    <row r="1905" spans="1:16" ht="14.25" customHeight="1">
      <c r="A1905" s="6"/>
      <c r="B1905" s="51"/>
      <c r="E1905" s="10">
        <v>1</v>
      </c>
      <c r="F1905" s="11"/>
      <c r="H1905" s="12" t="s">
        <v>1926</v>
      </c>
      <c r="I1905" s="9">
        <v>1</v>
      </c>
      <c r="P1905" s="12" t="s">
        <v>1644</v>
      </c>
    </row>
    <row r="1906" spans="1:16" ht="14.25" customHeight="1">
      <c r="A1906" s="6"/>
      <c r="B1906" s="51"/>
      <c r="E1906" s="10">
        <v>1</v>
      </c>
      <c r="F1906" s="11"/>
      <c r="H1906" s="12" t="s">
        <v>1927</v>
      </c>
      <c r="I1906" s="9">
        <v>1</v>
      </c>
      <c r="P1906" s="12" t="s">
        <v>1644</v>
      </c>
    </row>
    <row r="1907" spans="1:16" ht="14.25" customHeight="1">
      <c r="A1907" s="6"/>
      <c r="B1907" s="51"/>
      <c r="E1907" s="10">
        <v>1</v>
      </c>
      <c r="F1907" s="11"/>
      <c r="H1907" s="12" t="s">
        <v>127</v>
      </c>
      <c r="I1907" s="9">
        <v>1</v>
      </c>
      <c r="P1907" s="12" t="s">
        <v>1644</v>
      </c>
    </row>
    <row r="1908" spans="1:16" ht="14.25" customHeight="1">
      <c r="A1908" s="6"/>
      <c r="B1908" s="51"/>
      <c r="E1908" s="10">
        <v>1</v>
      </c>
      <c r="F1908" s="11"/>
      <c r="H1908" s="12" t="s">
        <v>1928</v>
      </c>
      <c r="I1908" s="9">
        <v>1</v>
      </c>
      <c r="P1908" s="12" t="s">
        <v>1644</v>
      </c>
    </row>
    <row r="1909" spans="1:16" ht="14.25" customHeight="1">
      <c r="A1909" s="6"/>
      <c r="B1909" s="51"/>
      <c r="E1909" s="10">
        <v>1</v>
      </c>
      <c r="F1909" s="11"/>
      <c r="H1909" s="12" t="s">
        <v>761</v>
      </c>
      <c r="I1909" s="9">
        <v>1</v>
      </c>
      <c r="P1909" s="12" t="s">
        <v>1644</v>
      </c>
    </row>
    <row r="1910" spans="1:16" ht="14.25" customHeight="1">
      <c r="A1910" s="6"/>
      <c r="B1910" s="51"/>
      <c r="E1910" s="10">
        <v>1</v>
      </c>
      <c r="F1910" s="11"/>
      <c r="H1910" s="12" t="s">
        <v>235</v>
      </c>
      <c r="I1910" s="9">
        <v>1</v>
      </c>
      <c r="P1910" s="12" t="s">
        <v>1644</v>
      </c>
    </row>
    <row r="1911" spans="1:16" ht="14.25" customHeight="1">
      <c r="A1911" s="6"/>
      <c r="B1911" s="51"/>
      <c r="E1911" s="10">
        <v>1</v>
      </c>
      <c r="F1911" s="11"/>
      <c r="J1911" s="9">
        <v>1</v>
      </c>
      <c r="P1911" s="12" t="s">
        <v>1644</v>
      </c>
    </row>
    <row r="1912" spans="1:10" ht="14.25" customHeight="1">
      <c r="A1912" s="6"/>
      <c r="B1912" s="51"/>
      <c r="E1912" s="10">
        <v>1</v>
      </c>
      <c r="F1912" s="11"/>
      <c r="J1912" s="9">
        <v>1</v>
      </c>
    </row>
    <row r="1913" spans="1:66" s="197" customFormat="1" ht="14.25" customHeight="1">
      <c r="A1913" s="13">
        <v>11</v>
      </c>
      <c r="B1913" s="62" t="s">
        <v>1129</v>
      </c>
      <c r="C1913" s="61">
        <v>1</v>
      </c>
      <c r="D1913" s="16">
        <v>13</v>
      </c>
      <c r="E1913" s="17"/>
      <c r="F1913" s="17">
        <v>1</v>
      </c>
      <c r="G1913" s="18">
        <v>1378</v>
      </c>
      <c r="H1913" s="18" t="s">
        <v>1936</v>
      </c>
      <c r="I1913" s="16">
        <v>1</v>
      </c>
      <c r="J1913" s="16"/>
      <c r="K1913" s="16"/>
      <c r="L1913" s="16"/>
      <c r="M1913" s="16"/>
      <c r="N1913" s="16" t="s">
        <v>404</v>
      </c>
      <c r="O1913" s="18"/>
      <c r="P1913" s="18" t="s">
        <v>1644</v>
      </c>
      <c r="S1913" s="38"/>
      <c r="T1913" s="38"/>
      <c r="U1913" s="38"/>
      <c r="V1913" s="38"/>
      <c r="W1913" s="38"/>
      <c r="X1913" s="38"/>
      <c r="Y1913" s="38"/>
      <c r="Z1913" s="38"/>
      <c r="AA1913" s="38"/>
      <c r="AB1913" s="38"/>
      <c r="AC1913" s="38"/>
      <c r="AD1913" s="38"/>
      <c r="AE1913" s="38"/>
      <c r="AF1913" s="38"/>
      <c r="AG1913" s="38"/>
      <c r="AH1913" s="38"/>
      <c r="AI1913" s="38"/>
      <c r="AJ1913" s="38"/>
      <c r="AK1913" s="38"/>
      <c r="AL1913" s="38"/>
      <c r="AM1913" s="38"/>
      <c r="AN1913" s="38"/>
      <c r="AO1913" s="38"/>
      <c r="AP1913" s="38"/>
      <c r="AQ1913" s="38"/>
      <c r="AR1913" s="38"/>
      <c r="AS1913" s="38"/>
      <c r="AT1913" s="38"/>
      <c r="AU1913" s="38"/>
      <c r="AV1913" s="38"/>
      <c r="AW1913" s="38"/>
      <c r="AX1913" s="38"/>
      <c r="AY1913" s="38"/>
      <c r="AZ1913" s="38"/>
      <c r="BA1913" s="38"/>
      <c r="BB1913" s="38"/>
      <c r="BC1913" s="38"/>
      <c r="BD1913" s="38"/>
      <c r="BE1913" s="38"/>
      <c r="BF1913" s="38"/>
      <c r="BG1913" s="38"/>
      <c r="BH1913" s="38"/>
      <c r="BI1913" s="38"/>
      <c r="BJ1913" s="38"/>
      <c r="BK1913" s="38"/>
      <c r="BL1913" s="38"/>
      <c r="BM1913" s="38"/>
      <c r="BN1913" s="38"/>
    </row>
    <row r="1914" spans="1:66" s="197" customFormat="1" ht="14.25" customHeight="1">
      <c r="A1914" s="13"/>
      <c r="B1914" s="62"/>
      <c r="C1914" s="61"/>
      <c r="D1914" s="16"/>
      <c r="E1914" s="17"/>
      <c r="F1914" s="17">
        <v>1</v>
      </c>
      <c r="G1914" s="18"/>
      <c r="H1914" s="18" t="s">
        <v>1929</v>
      </c>
      <c r="I1914" s="16">
        <v>1</v>
      </c>
      <c r="J1914" s="16"/>
      <c r="K1914" s="16"/>
      <c r="L1914" s="16"/>
      <c r="M1914" s="16"/>
      <c r="N1914" s="16"/>
      <c r="O1914" s="18"/>
      <c r="P1914" s="18" t="s">
        <v>1644</v>
      </c>
      <c r="S1914" s="38"/>
      <c r="T1914" s="38"/>
      <c r="U1914" s="38"/>
      <c r="V1914" s="38"/>
      <c r="W1914" s="38"/>
      <c r="X1914" s="38"/>
      <c r="Y1914" s="38"/>
      <c r="Z1914" s="38"/>
      <c r="AA1914" s="38"/>
      <c r="AB1914" s="38"/>
      <c r="AC1914" s="38"/>
      <c r="AD1914" s="38"/>
      <c r="AE1914" s="38"/>
      <c r="AF1914" s="38"/>
      <c r="AG1914" s="38"/>
      <c r="AH1914" s="38"/>
      <c r="AI1914" s="38"/>
      <c r="AJ1914" s="38"/>
      <c r="AK1914" s="38"/>
      <c r="AL1914" s="38"/>
      <c r="AM1914" s="38"/>
      <c r="AN1914" s="38"/>
      <c r="AO1914" s="38"/>
      <c r="AP1914" s="38"/>
      <c r="AQ1914" s="38"/>
      <c r="AR1914" s="38"/>
      <c r="AS1914" s="38"/>
      <c r="AT1914" s="38"/>
      <c r="AU1914" s="38"/>
      <c r="AV1914" s="38"/>
      <c r="AW1914" s="38"/>
      <c r="AX1914" s="38"/>
      <c r="AY1914" s="38"/>
      <c r="AZ1914" s="38"/>
      <c r="BA1914" s="38"/>
      <c r="BB1914" s="38"/>
      <c r="BC1914" s="38"/>
      <c r="BD1914" s="38"/>
      <c r="BE1914" s="38"/>
      <c r="BF1914" s="38"/>
      <c r="BG1914" s="38"/>
      <c r="BH1914" s="38"/>
      <c r="BI1914" s="38"/>
      <c r="BJ1914" s="38"/>
      <c r="BK1914" s="38"/>
      <c r="BL1914" s="38"/>
      <c r="BM1914" s="38"/>
      <c r="BN1914" s="38"/>
    </row>
    <row r="1915" spans="1:66" s="197" customFormat="1" ht="14.25" customHeight="1">
      <c r="A1915" s="13"/>
      <c r="B1915" s="62"/>
      <c r="C1915" s="61"/>
      <c r="D1915" s="16"/>
      <c r="E1915" s="17"/>
      <c r="F1915" s="17">
        <v>1</v>
      </c>
      <c r="G1915" s="18"/>
      <c r="H1915" s="18" t="s">
        <v>126</v>
      </c>
      <c r="I1915" s="16">
        <v>1</v>
      </c>
      <c r="J1915" s="16"/>
      <c r="K1915" s="16"/>
      <c r="L1915" s="16"/>
      <c r="M1915" s="16"/>
      <c r="N1915" s="16"/>
      <c r="O1915" s="18"/>
      <c r="P1915" s="18" t="s">
        <v>1644</v>
      </c>
      <c r="S1915" s="38"/>
      <c r="T1915" s="38"/>
      <c r="U1915" s="38"/>
      <c r="V1915" s="38"/>
      <c r="W1915" s="38"/>
      <c r="X1915" s="38"/>
      <c r="Y1915" s="38"/>
      <c r="Z1915" s="38"/>
      <c r="AA1915" s="38"/>
      <c r="AB1915" s="38"/>
      <c r="AC1915" s="38"/>
      <c r="AD1915" s="38"/>
      <c r="AE1915" s="38"/>
      <c r="AF1915" s="38"/>
      <c r="AG1915" s="38"/>
      <c r="AH1915" s="38"/>
      <c r="AI1915" s="38"/>
      <c r="AJ1915" s="38"/>
      <c r="AK1915" s="38"/>
      <c r="AL1915" s="38"/>
      <c r="AM1915" s="38"/>
      <c r="AN1915" s="38"/>
      <c r="AO1915" s="38"/>
      <c r="AP1915" s="38"/>
      <c r="AQ1915" s="38"/>
      <c r="AR1915" s="38"/>
      <c r="AS1915" s="38"/>
      <c r="AT1915" s="38"/>
      <c r="AU1915" s="38"/>
      <c r="AV1915" s="38"/>
      <c r="AW1915" s="38"/>
      <c r="AX1915" s="38"/>
      <c r="AY1915" s="38"/>
      <c r="AZ1915" s="38"/>
      <c r="BA1915" s="38"/>
      <c r="BB1915" s="38"/>
      <c r="BC1915" s="38"/>
      <c r="BD1915" s="38"/>
      <c r="BE1915" s="38"/>
      <c r="BF1915" s="38"/>
      <c r="BG1915" s="38"/>
      <c r="BH1915" s="38"/>
      <c r="BI1915" s="38"/>
      <c r="BJ1915" s="38"/>
      <c r="BK1915" s="38"/>
      <c r="BL1915" s="38"/>
      <c r="BM1915" s="38"/>
      <c r="BN1915" s="38"/>
    </row>
    <row r="1916" spans="1:66" s="197" customFormat="1" ht="14.25" customHeight="1">
      <c r="A1916" s="13"/>
      <c r="B1916" s="62"/>
      <c r="C1916" s="61"/>
      <c r="D1916" s="16"/>
      <c r="E1916" s="17"/>
      <c r="F1916" s="17">
        <v>1</v>
      </c>
      <c r="G1916" s="18"/>
      <c r="H1916" s="18" t="s">
        <v>1934</v>
      </c>
      <c r="I1916" s="16">
        <v>1</v>
      </c>
      <c r="J1916" s="16"/>
      <c r="K1916" s="16"/>
      <c r="L1916" s="16"/>
      <c r="M1916" s="16"/>
      <c r="N1916" s="16"/>
      <c r="O1916" s="18"/>
      <c r="P1916" s="18" t="s">
        <v>1644</v>
      </c>
      <c r="S1916" s="38"/>
      <c r="T1916" s="38"/>
      <c r="U1916" s="38"/>
      <c r="V1916" s="38"/>
      <c r="W1916" s="38"/>
      <c r="X1916" s="38"/>
      <c r="Y1916" s="38"/>
      <c r="Z1916" s="38"/>
      <c r="AA1916" s="38"/>
      <c r="AB1916" s="38"/>
      <c r="AC1916" s="38"/>
      <c r="AD1916" s="38"/>
      <c r="AE1916" s="38"/>
      <c r="AF1916" s="38"/>
      <c r="AG1916" s="38"/>
      <c r="AH1916" s="38"/>
      <c r="AI1916" s="38"/>
      <c r="AJ1916" s="38"/>
      <c r="AK1916" s="38"/>
      <c r="AL1916" s="38"/>
      <c r="AM1916" s="38"/>
      <c r="AN1916" s="38"/>
      <c r="AO1916" s="38"/>
      <c r="AP1916" s="38"/>
      <c r="AQ1916" s="38"/>
      <c r="AR1916" s="38"/>
      <c r="AS1916" s="38"/>
      <c r="AT1916" s="38"/>
      <c r="AU1916" s="38"/>
      <c r="AV1916" s="38"/>
      <c r="AW1916" s="38"/>
      <c r="AX1916" s="38"/>
      <c r="AY1916" s="38"/>
      <c r="AZ1916" s="38"/>
      <c r="BA1916" s="38"/>
      <c r="BB1916" s="38"/>
      <c r="BC1916" s="38"/>
      <c r="BD1916" s="38"/>
      <c r="BE1916" s="38"/>
      <c r="BF1916" s="38"/>
      <c r="BG1916" s="38"/>
      <c r="BH1916" s="38"/>
      <c r="BI1916" s="38"/>
      <c r="BJ1916" s="38"/>
      <c r="BK1916" s="38"/>
      <c r="BL1916" s="38"/>
      <c r="BM1916" s="38"/>
      <c r="BN1916" s="38"/>
    </row>
    <row r="1917" spans="1:66" s="197" customFormat="1" ht="14.25" customHeight="1">
      <c r="A1917" s="13"/>
      <c r="B1917" s="62"/>
      <c r="C1917" s="61"/>
      <c r="D1917" s="16"/>
      <c r="E1917" s="17"/>
      <c r="F1917" s="17">
        <v>1</v>
      </c>
      <c r="G1917" s="18"/>
      <c r="H1917" s="18" t="s">
        <v>1935</v>
      </c>
      <c r="I1917" s="16">
        <v>1</v>
      </c>
      <c r="J1917" s="16"/>
      <c r="K1917" s="16"/>
      <c r="L1917" s="16"/>
      <c r="M1917" s="16"/>
      <c r="N1917" s="16"/>
      <c r="O1917" s="18"/>
      <c r="P1917" s="18" t="s">
        <v>1644</v>
      </c>
      <c r="S1917" s="38"/>
      <c r="T1917" s="38"/>
      <c r="U1917" s="38"/>
      <c r="V1917" s="38"/>
      <c r="W1917" s="38"/>
      <c r="X1917" s="38"/>
      <c r="Y1917" s="38"/>
      <c r="Z1917" s="38"/>
      <c r="AA1917" s="38"/>
      <c r="AB1917" s="38"/>
      <c r="AC1917" s="38"/>
      <c r="AD1917" s="38"/>
      <c r="AE1917" s="38"/>
      <c r="AF1917" s="38"/>
      <c r="AG1917" s="38"/>
      <c r="AH1917" s="38"/>
      <c r="AI1917" s="38"/>
      <c r="AJ1917" s="38"/>
      <c r="AK1917" s="38"/>
      <c r="AL1917" s="38"/>
      <c r="AM1917" s="38"/>
      <c r="AN1917" s="38"/>
      <c r="AO1917" s="38"/>
      <c r="AP1917" s="38"/>
      <c r="AQ1917" s="38"/>
      <c r="AR1917" s="38"/>
      <c r="AS1917" s="38"/>
      <c r="AT1917" s="38"/>
      <c r="AU1917" s="38"/>
      <c r="AV1917" s="38"/>
      <c r="AW1917" s="38"/>
      <c r="AX1917" s="38"/>
      <c r="AY1917" s="38"/>
      <c r="AZ1917" s="38"/>
      <c r="BA1917" s="38"/>
      <c r="BB1917" s="38"/>
      <c r="BC1917" s="38"/>
      <c r="BD1917" s="38"/>
      <c r="BE1917" s="38"/>
      <c r="BF1917" s="38"/>
      <c r="BG1917" s="38"/>
      <c r="BH1917" s="38"/>
      <c r="BI1917" s="38"/>
      <c r="BJ1917" s="38"/>
      <c r="BK1917" s="38"/>
      <c r="BL1917" s="38"/>
      <c r="BM1917" s="38"/>
      <c r="BN1917" s="38"/>
    </row>
    <row r="1918" spans="1:66" s="197" customFormat="1" ht="14.25" customHeight="1">
      <c r="A1918" s="13"/>
      <c r="B1918" s="62"/>
      <c r="C1918" s="61"/>
      <c r="D1918" s="16"/>
      <c r="E1918" s="17"/>
      <c r="F1918" s="17">
        <v>1</v>
      </c>
      <c r="G1918" s="18"/>
      <c r="H1918" s="18" t="s">
        <v>1930</v>
      </c>
      <c r="I1918" s="16">
        <v>1</v>
      </c>
      <c r="J1918" s="16"/>
      <c r="K1918" s="16"/>
      <c r="L1918" s="16"/>
      <c r="M1918" s="16"/>
      <c r="N1918" s="16"/>
      <c r="O1918" s="18"/>
      <c r="P1918" s="18" t="s">
        <v>1644</v>
      </c>
      <c r="S1918" s="38"/>
      <c r="T1918" s="38"/>
      <c r="U1918" s="38"/>
      <c r="V1918" s="38"/>
      <c r="W1918" s="38"/>
      <c r="X1918" s="38"/>
      <c r="Y1918" s="38"/>
      <c r="Z1918" s="38"/>
      <c r="AA1918" s="38"/>
      <c r="AB1918" s="38"/>
      <c r="AC1918" s="38"/>
      <c r="AD1918" s="38"/>
      <c r="AE1918" s="38"/>
      <c r="AF1918" s="38"/>
      <c r="AG1918" s="38"/>
      <c r="AH1918" s="38"/>
      <c r="AI1918" s="38"/>
      <c r="AJ1918" s="38"/>
      <c r="AK1918" s="38"/>
      <c r="AL1918" s="38"/>
      <c r="AM1918" s="38"/>
      <c r="AN1918" s="38"/>
      <c r="AO1918" s="38"/>
      <c r="AP1918" s="38"/>
      <c r="AQ1918" s="38"/>
      <c r="AR1918" s="38"/>
      <c r="AS1918" s="38"/>
      <c r="AT1918" s="38"/>
      <c r="AU1918" s="38"/>
      <c r="AV1918" s="38"/>
      <c r="AW1918" s="38"/>
      <c r="AX1918" s="38"/>
      <c r="AY1918" s="38"/>
      <c r="AZ1918" s="38"/>
      <c r="BA1918" s="38"/>
      <c r="BB1918" s="38"/>
      <c r="BC1918" s="38"/>
      <c r="BD1918" s="38"/>
      <c r="BE1918" s="38"/>
      <c r="BF1918" s="38"/>
      <c r="BG1918" s="38"/>
      <c r="BH1918" s="38"/>
      <c r="BI1918" s="38"/>
      <c r="BJ1918" s="38"/>
      <c r="BK1918" s="38"/>
      <c r="BL1918" s="38"/>
      <c r="BM1918" s="38"/>
      <c r="BN1918" s="38"/>
    </row>
    <row r="1919" spans="1:66" s="197" customFormat="1" ht="14.25" customHeight="1">
      <c r="A1919" s="13"/>
      <c r="B1919" s="62"/>
      <c r="C1919" s="61"/>
      <c r="D1919" s="16"/>
      <c r="E1919" s="17"/>
      <c r="F1919" s="17">
        <v>1</v>
      </c>
      <c r="G1919" s="18"/>
      <c r="H1919" s="18" t="s">
        <v>1931</v>
      </c>
      <c r="I1919" s="16">
        <v>1</v>
      </c>
      <c r="J1919" s="16"/>
      <c r="K1919" s="16"/>
      <c r="L1919" s="16"/>
      <c r="M1919" s="16"/>
      <c r="N1919" s="16"/>
      <c r="O1919" s="18"/>
      <c r="P1919" s="18" t="s">
        <v>1644</v>
      </c>
      <c r="S1919" s="38"/>
      <c r="T1919" s="38"/>
      <c r="U1919" s="38"/>
      <c r="V1919" s="38"/>
      <c r="W1919" s="38"/>
      <c r="X1919" s="38"/>
      <c r="Y1919" s="38"/>
      <c r="Z1919" s="38"/>
      <c r="AA1919" s="38"/>
      <c r="AB1919" s="38"/>
      <c r="AC1919" s="38"/>
      <c r="AD1919" s="38"/>
      <c r="AE1919" s="38"/>
      <c r="AF1919" s="38"/>
      <c r="AG1919" s="38"/>
      <c r="AH1919" s="38"/>
      <c r="AI1919" s="38"/>
      <c r="AJ1919" s="38"/>
      <c r="AK1919" s="38"/>
      <c r="AL1919" s="38"/>
      <c r="AM1919" s="38"/>
      <c r="AN1919" s="38"/>
      <c r="AO1919" s="38"/>
      <c r="AP1919" s="38"/>
      <c r="AQ1919" s="38"/>
      <c r="AR1919" s="38"/>
      <c r="AS1919" s="38"/>
      <c r="AT1919" s="38"/>
      <c r="AU1919" s="38"/>
      <c r="AV1919" s="38"/>
      <c r="AW1919" s="38"/>
      <c r="AX1919" s="38"/>
      <c r="AY1919" s="38"/>
      <c r="AZ1919" s="38"/>
      <c r="BA1919" s="38"/>
      <c r="BB1919" s="38"/>
      <c r="BC1919" s="38"/>
      <c r="BD1919" s="38"/>
      <c r="BE1919" s="38"/>
      <c r="BF1919" s="38"/>
      <c r="BG1919" s="38"/>
      <c r="BH1919" s="38"/>
      <c r="BI1919" s="38"/>
      <c r="BJ1919" s="38"/>
      <c r="BK1919" s="38"/>
      <c r="BL1919" s="38"/>
      <c r="BM1919" s="38"/>
      <c r="BN1919" s="38"/>
    </row>
    <row r="1920" spans="1:66" s="197" customFormat="1" ht="14.25" customHeight="1">
      <c r="A1920" s="13"/>
      <c r="B1920" s="62"/>
      <c r="C1920" s="61"/>
      <c r="D1920" s="16"/>
      <c r="E1920" s="17"/>
      <c r="F1920" s="17">
        <v>1</v>
      </c>
      <c r="G1920" s="18"/>
      <c r="H1920" s="18" t="s">
        <v>1932</v>
      </c>
      <c r="I1920" s="16">
        <v>1</v>
      </c>
      <c r="J1920" s="16"/>
      <c r="K1920" s="16"/>
      <c r="L1920" s="16"/>
      <c r="M1920" s="16"/>
      <c r="N1920" s="16"/>
      <c r="O1920" s="18"/>
      <c r="P1920" s="18" t="s">
        <v>1644</v>
      </c>
      <c r="S1920" s="38"/>
      <c r="T1920" s="38"/>
      <c r="U1920" s="38"/>
      <c r="V1920" s="38"/>
      <c r="W1920" s="38"/>
      <c r="X1920" s="38"/>
      <c r="Y1920" s="38"/>
      <c r="Z1920" s="38"/>
      <c r="AA1920" s="38"/>
      <c r="AB1920" s="38"/>
      <c r="AC1920" s="38"/>
      <c r="AD1920" s="38"/>
      <c r="AE1920" s="38"/>
      <c r="AF1920" s="38"/>
      <c r="AG1920" s="38"/>
      <c r="AH1920" s="38"/>
      <c r="AI1920" s="38"/>
      <c r="AJ1920" s="38"/>
      <c r="AK1920" s="38"/>
      <c r="AL1920" s="38"/>
      <c r="AM1920" s="38"/>
      <c r="AN1920" s="38"/>
      <c r="AO1920" s="38"/>
      <c r="AP1920" s="38"/>
      <c r="AQ1920" s="38"/>
      <c r="AR1920" s="38"/>
      <c r="AS1920" s="38"/>
      <c r="AT1920" s="38"/>
      <c r="AU1920" s="38"/>
      <c r="AV1920" s="38"/>
      <c r="AW1920" s="38"/>
      <c r="AX1920" s="38"/>
      <c r="AY1920" s="38"/>
      <c r="AZ1920" s="38"/>
      <c r="BA1920" s="38"/>
      <c r="BB1920" s="38"/>
      <c r="BC1920" s="38"/>
      <c r="BD1920" s="38"/>
      <c r="BE1920" s="38"/>
      <c r="BF1920" s="38"/>
      <c r="BG1920" s="38"/>
      <c r="BH1920" s="38"/>
      <c r="BI1920" s="38"/>
      <c r="BJ1920" s="38"/>
      <c r="BK1920" s="38"/>
      <c r="BL1920" s="38"/>
      <c r="BM1920" s="38"/>
      <c r="BN1920" s="38"/>
    </row>
    <row r="1921" spans="1:66" s="197" customFormat="1" ht="14.25" customHeight="1">
      <c r="A1921" s="13"/>
      <c r="B1921" s="62"/>
      <c r="C1921" s="61"/>
      <c r="D1921" s="16"/>
      <c r="E1921" s="17"/>
      <c r="F1921" s="17">
        <v>1</v>
      </c>
      <c r="G1921" s="18"/>
      <c r="H1921" s="18" t="s">
        <v>1933</v>
      </c>
      <c r="I1921" s="16">
        <v>1</v>
      </c>
      <c r="J1921" s="16"/>
      <c r="K1921" s="16"/>
      <c r="L1921" s="16"/>
      <c r="M1921" s="16"/>
      <c r="N1921" s="16"/>
      <c r="O1921" s="18"/>
      <c r="P1921" s="18" t="s">
        <v>1644</v>
      </c>
      <c r="S1921" s="38"/>
      <c r="T1921" s="38"/>
      <c r="U1921" s="38"/>
      <c r="V1921" s="38"/>
      <c r="W1921" s="38"/>
      <c r="X1921" s="38"/>
      <c r="Y1921" s="38"/>
      <c r="Z1921" s="38"/>
      <c r="AA1921" s="38"/>
      <c r="AB1921" s="38"/>
      <c r="AC1921" s="38"/>
      <c r="AD1921" s="38"/>
      <c r="AE1921" s="38"/>
      <c r="AF1921" s="38"/>
      <c r="AG1921" s="38"/>
      <c r="AH1921" s="38"/>
      <c r="AI1921" s="38"/>
      <c r="AJ1921" s="38"/>
      <c r="AK1921" s="38"/>
      <c r="AL1921" s="38"/>
      <c r="AM1921" s="38"/>
      <c r="AN1921" s="38"/>
      <c r="AO1921" s="38"/>
      <c r="AP1921" s="38"/>
      <c r="AQ1921" s="38"/>
      <c r="AR1921" s="38"/>
      <c r="AS1921" s="38"/>
      <c r="AT1921" s="38"/>
      <c r="AU1921" s="38"/>
      <c r="AV1921" s="38"/>
      <c r="AW1921" s="38"/>
      <c r="AX1921" s="38"/>
      <c r="AY1921" s="38"/>
      <c r="AZ1921" s="38"/>
      <c r="BA1921" s="38"/>
      <c r="BB1921" s="38"/>
      <c r="BC1921" s="38"/>
      <c r="BD1921" s="38"/>
      <c r="BE1921" s="38"/>
      <c r="BF1921" s="38"/>
      <c r="BG1921" s="38"/>
      <c r="BH1921" s="38"/>
      <c r="BI1921" s="38"/>
      <c r="BJ1921" s="38"/>
      <c r="BK1921" s="38"/>
      <c r="BL1921" s="38"/>
      <c r="BM1921" s="38"/>
      <c r="BN1921" s="38"/>
    </row>
    <row r="1922" spans="1:66" s="197" customFormat="1" ht="14.25" customHeight="1">
      <c r="A1922" s="13"/>
      <c r="B1922" s="62"/>
      <c r="C1922" s="61"/>
      <c r="D1922" s="16"/>
      <c r="E1922" s="17"/>
      <c r="F1922" s="17">
        <v>1</v>
      </c>
      <c r="G1922" s="18"/>
      <c r="H1922" s="18" t="s">
        <v>1789</v>
      </c>
      <c r="I1922" s="16">
        <v>1</v>
      </c>
      <c r="J1922" s="16"/>
      <c r="K1922" s="16"/>
      <c r="L1922" s="16"/>
      <c r="M1922" s="16"/>
      <c r="N1922" s="16"/>
      <c r="O1922" s="18"/>
      <c r="P1922" s="18" t="s">
        <v>1644</v>
      </c>
      <c r="S1922" s="38"/>
      <c r="T1922" s="38"/>
      <c r="U1922" s="38"/>
      <c r="V1922" s="38"/>
      <c r="W1922" s="38"/>
      <c r="X1922" s="38"/>
      <c r="Y1922" s="38"/>
      <c r="Z1922" s="38"/>
      <c r="AA1922" s="38"/>
      <c r="AB1922" s="38"/>
      <c r="AC1922" s="38"/>
      <c r="AD1922" s="38"/>
      <c r="AE1922" s="38"/>
      <c r="AF1922" s="38"/>
      <c r="AG1922" s="38"/>
      <c r="AH1922" s="38"/>
      <c r="AI1922" s="38"/>
      <c r="AJ1922" s="38"/>
      <c r="AK1922" s="38"/>
      <c r="AL1922" s="38"/>
      <c r="AM1922" s="38"/>
      <c r="AN1922" s="38"/>
      <c r="AO1922" s="38"/>
      <c r="AP1922" s="38"/>
      <c r="AQ1922" s="38"/>
      <c r="AR1922" s="38"/>
      <c r="AS1922" s="38"/>
      <c r="AT1922" s="38"/>
      <c r="AU1922" s="38"/>
      <c r="AV1922" s="38"/>
      <c r="AW1922" s="38"/>
      <c r="AX1922" s="38"/>
      <c r="AY1922" s="38"/>
      <c r="AZ1922" s="38"/>
      <c r="BA1922" s="38"/>
      <c r="BB1922" s="38"/>
      <c r="BC1922" s="38"/>
      <c r="BD1922" s="38"/>
      <c r="BE1922" s="38"/>
      <c r="BF1922" s="38"/>
      <c r="BG1922" s="38"/>
      <c r="BH1922" s="38"/>
      <c r="BI1922" s="38"/>
      <c r="BJ1922" s="38"/>
      <c r="BK1922" s="38"/>
      <c r="BL1922" s="38"/>
      <c r="BM1922" s="38"/>
      <c r="BN1922" s="38"/>
    </row>
    <row r="1923" spans="1:66" s="197" customFormat="1" ht="14.25" customHeight="1">
      <c r="A1923" s="13"/>
      <c r="B1923" s="62"/>
      <c r="C1923" s="61"/>
      <c r="D1923" s="16"/>
      <c r="E1923" s="17"/>
      <c r="F1923" s="17">
        <v>1</v>
      </c>
      <c r="G1923" s="18"/>
      <c r="H1923" s="18" t="s">
        <v>1954</v>
      </c>
      <c r="I1923" s="16">
        <v>1</v>
      </c>
      <c r="J1923" s="16"/>
      <c r="K1923" s="16"/>
      <c r="L1923" s="16"/>
      <c r="M1923" s="16"/>
      <c r="N1923" s="16"/>
      <c r="O1923" s="18"/>
      <c r="P1923" s="18" t="s">
        <v>1644</v>
      </c>
      <c r="S1923" s="38"/>
      <c r="T1923" s="38"/>
      <c r="U1923" s="38"/>
      <c r="V1923" s="38"/>
      <c r="W1923" s="38"/>
      <c r="X1923" s="38"/>
      <c r="Y1923" s="38"/>
      <c r="Z1923" s="38"/>
      <c r="AA1923" s="38"/>
      <c r="AB1923" s="38"/>
      <c r="AC1923" s="38"/>
      <c r="AD1923" s="38"/>
      <c r="AE1923" s="38"/>
      <c r="AF1923" s="38"/>
      <c r="AG1923" s="38"/>
      <c r="AH1923" s="38"/>
      <c r="AI1923" s="38"/>
      <c r="AJ1923" s="38"/>
      <c r="AK1923" s="38"/>
      <c r="AL1923" s="38"/>
      <c r="AM1923" s="38"/>
      <c r="AN1923" s="38"/>
      <c r="AO1923" s="38"/>
      <c r="AP1923" s="38"/>
      <c r="AQ1923" s="38"/>
      <c r="AR1923" s="38"/>
      <c r="AS1923" s="38"/>
      <c r="AT1923" s="38"/>
      <c r="AU1923" s="38"/>
      <c r="AV1923" s="38"/>
      <c r="AW1923" s="38"/>
      <c r="AX1923" s="38"/>
      <c r="AY1923" s="38"/>
      <c r="AZ1923" s="38"/>
      <c r="BA1923" s="38"/>
      <c r="BB1923" s="38"/>
      <c r="BC1923" s="38"/>
      <c r="BD1923" s="38"/>
      <c r="BE1923" s="38"/>
      <c r="BF1923" s="38"/>
      <c r="BG1923" s="38"/>
      <c r="BH1923" s="38"/>
      <c r="BI1923" s="38"/>
      <c r="BJ1923" s="38"/>
      <c r="BK1923" s="38"/>
      <c r="BL1923" s="38"/>
      <c r="BM1923" s="38"/>
      <c r="BN1923" s="38"/>
    </row>
    <row r="1924" spans="1:66" s="197" customFormat="1" ht="14.25" customHeight="1">
      <c r="A1924" s="13"/>
      <c r="B1924" s="62"/>
      <c r="C1924" s="61"/>
      <c r="D1924" s="16"/>
      <c r="E1924" s="17"/>
      <c r="F1924" s="17">
        <v>1</v>
      </c>
      <c r="G1924" s="18"/>
      <c r="H1924" s="18"/>
      <c r="I1924" s="16"/>
      <c r="J1924" s="16"/>
      <c r="K1924" s="16">
        <v>1</v>
      </c>
      <c r="L1924" s="16"/>
      <c r="M1924" s="16"/>
      <c r="N1924" s="16"/>
      <c r="O1924" s="18"/>
      <c r="P1924" s="18" t="s">
        <v>1644</v>
      </c>
      <c r="S1924" s="38"/>
      <c r="T1924" s="38"/>
      <c r="U1924" s="38"/>
      <c r="V1924" s="38"/>
      <c r="W1924" s="38"/>
      <c r="X1924" s="38"/>
      <c r="Y1924" s="38"/>
      <c r="Z1924" s="38"/>
      <c r="AA1924" s="38"/>
      <c r="AB1924" s="38"/>
      <c r="AC1924" s="38"/>
      <c r="AD1924" s="38"/>
      <c r="AE1924" s="38"/>
      <c r="AF1924" s="38"/>
      <c r="AG1924" s="38"/>
      <c r="AH1924" s="38"/>
      <c r="AI1924" s="38"/>
      <c r="AJ1924" s="38"/>
      <c r="AK1924" s="38"/>
      <c r="AL1924" s="38"/>
      <c r="AM1924" s="38"/>
      <c r="AN1924" s="38"/>
      <c r="AO1924" s="38"/>
      <c r="AP1924" s="38"/>
      <c r="AQ1924" s="38"/>
      <c r="AR1924" s="38"/>
      <c r="AS1924" s="38"/>
      <c r="AT1924" s="38"/>
      <c r="AU1924" s="38"/>
      <c r="AV1924" s="38"/>
      <c r="AW1924" s="38"/>
      <c r="AX1924" s="38"/>
      <c r="AY1924" s="38"/>
      <c r="AZ1924" s="38"/>
      <c r="BA1924" s="38"/>
      <c r="BB1924" s="38"/>
      <c r="BC1924" s="38"/>
      <c r="BD1924" s="38"/>
      <c r="BE1924" s="38"/>
      <c r="BF1924" s="38"/>
      <c r="BG1924" s="38"/>
      <c r="BH1924" s="38"/>
      <c r="BI1924" s="38"/>
      <c r="BJ1924" s="38"/>
      <c r="BK1924" s="38"/>
      <c r="BL1924" s="38"/>
      <c r="BM1924" s="38"/>
      <c r="BN1924" s="38"/>
    </row>
    <row r="1925" spans="1:66" s="197" customFormat="1" ht="14.25" customHeight="1">
      <c r="A1925" s="13"/>
      <c r="B1925" s="62"/>
      <c r="C1925" s="61"/>
      <c r="D1925" s="16"/>
      <c r="E1925" s="17"/>
      <c r="F1925" s="17">
        <v>1</v>
      </c>
      <c r="G1925" s="18"/>
      <c r="H1925" s="18"/>
      <c r="I1925" s="16"/>
      <c r="J1925" s="16"/>
      <c r="K1925" s="16">
        <v>1</v>
      </c>
      <c r="L1925" s="16"/>
      <c r="M1925" s="16"/>
      <c r="N1925" s="16"/>
      <c r="O1925" s="18"/>
      <c r="P1925" s="18" t="s">
        <v>1644</v>
      </c>
      <c r="S1925" s="38"/>
      <c r="T1925" s="38"/>
      <c r="U1925" s="38"/>
      <c r="V1925" s="38"/>
      <c r="W1925" s="38"/>
      <c r="X1925" s="38"/>
      <c r="Y1925" s="38"/>
      <c r="Z1925" s="38"/>
      <c r="AA1925" s="38"/>
      <c r="AB1925" s="38"/>
      <c r="AC1925" s="38"/>
      <c r="AD1925" s="38"/>
      <c r="AE1925" s="38"/>
      <c r="AF1925" s="38"/>
      <c r="AG1925" s="38"/>
      <c r="AH1925" s="38"/>
      <c r="AI1925" s="38"/>
      <c r="AJ1925" s="38"/>
      <c r="AK1925" s="38"/>
      <c r="AL1925" s="38"/>
      <c r="AM1925" s="38"/>
      <c r="AN1925" s="38"/>
      <c r="AO1925" s="38"/>
      <c r="AP1925" s="38"/>
      <c r="AQ1925" s="38"/>
      <c r="AR1925" s="38"/>
      <c r="AS1925" s="38"/>
      <c r="AT1925" s="38"/>
      <c r="AU1925" s="38"/>
      <c r="AV1925" s="38"/>
      <c r="AW1925" s="38"/>
      <c r="AX1925" s="38"/>
      <c r="AY1925" s="38"/>
      <c r="AZ1925" s="38"/>
      <c r="BA1925" s="38"/>
      <c r="BB1925" s="38"/>
      <c r="BC1925" s="38"/>
      <c r="BD1925" s="38"/>
      <c r="BE1925" s="38"/>
      <c r="BF1925" s="38"/>
      <c r="BG1925" s="38"/>
      <c r="BH1925" s="38"/>
      <c r="BI1925" s="38"/>
      <c r="BJ1925" s="38"/>
      <c r="BK1925" s="38"/>
      <c r="BL1925" s="38"/>
      <c r="BM1925" s="38"/>
      <c r="BN1925" s="38"/>
    </row>
    <row r="1926" spans="1:66" s="197" customFormat="1" ht="14.25" customHeight="1">
      <c r="A1926" s="13">
        <v>12</v>
      </c>
      <c r="B1926" s="62" t="s">
        <v>1937</v>
      </c>
      <c r="C1926" s="61">
        <v>1</v>
      </c>
      <c r="D1926" s="16">
        <v>4</v>
      </c>
      <c r="E1926" s="17"/>
      <c r="F1926" s="17">
        <v>1</v>
      </c>
      <c r="G1926" s="18">
        <v>1378</v>
      </c>
      <c r="H1926" s="18" t="s">
        <v>618</v>
      </c>
      <c r="I1926" s="16">
        <v>1</v>
      </c>
      <c r="J1926" s="16"/>
      <c r="K1926" s="16"/>
      <c r="L1926" s="16"/>
      <c r="M1926" s="16"/>
      <c r="N1926" s="16"/>
      <c r="O1926" s="18"/>
      <c r="P1926" s="18" t="s">
        <v>1644</v>
      </c>
      <c r="S1926" s="38"/>
      <c r="T1926" s="38"/>
      <c r="U1926" s="38"/>
      <c r="V1926" s="38"/>
      <c r="W1926" s="38"/>
      <c r="X1926" s="38"/>
      <c r="Y1926" s="38"/>
      <c r="Z1926" s="38"/>
      <c r="AA1926" s="38"/>
      <c r="AB1926" s="38"/>
      <c r="AC1926" s="38"/>
      <c r="AD1926" s="38"/>
      <c r="AE1926" s="38"/>
      <c r="AF1926" s="38"/>
      <c r="AG1926" s="38"/>
      <c r="AH1926" s="38"/>
      <c r="AI1926" s="38"/>
      <c r="AJ1926" s="38"/>
      <c r="AK1926" s="38"/>
      <c r="AL1926" s="38"/>
      <c r="AM1926" s="38"/>
      <c r="AN1926" s="38"/>
      <c r="AO1926" s="38"/>
      <c r="AP1926" s="38"/>
      <c r="AQ1926" s="38"/>
      <c r="AR1926" s="38"/>
      <c r="AS1926" s="38"/>
      <c r="AT1926" s="38"/>
      <c r="AU1926" s="38"/>
      <c r="AV1926" s="38"/>
      <c r="AW1926" s="38"/>
      <c r="AX1926" s="38"/>
      <c r="AY1926" s="38"/>
      <c r="AZ1926" s="38"/>
      <c r="BA1926" s="38"/>
      <c r="BB1926" s="38"/>
      <c r="BC1926" s="38"/>
      <c r="BD1926" s="38"/>
      <c r="BE1926" s="38"/>
      <c r="BF1926" s="38"/>
      <c r="BG1926" s="38"/>
      <c r="BH1926" s="38"/>
      <c r="BI1926" s="38"/>
      <c r="BJ1926" s="38"/>
      <c r="BK1926" s="38"/>
      <c r="BL1926" s="38"/>
      <c r="BM1926" s="38"/>
      <c r="BN1926" s="38"/>
    </row>
    <row r="1927" spans="1:66" s="197" customFormat="1" ht="14.25" customHeight="1">
      <c r="A1927" s="13"/>
      <c r="B1927" s="62"/>
      <c r="C1927" s="61"/>
      <c r="D1927" s="16"/>
      <c r="E1927" s="17"/>
      <c r="F1927" s="17">
        <v>1</v>
      </c>
      <c r="G1927" s="18"/>
      <c r="H1927" s="18" t="s">
        <v>1948</v>
      </c>
      <c r="I1927" s="16">
        <v>1</v>
      </c>
      <c r="J1927" s="16"/>
      <c r="K1927" s="16"/>
      <c r="L1927" s="16"/>
      <c r="M1927" s="16"/>
      <c r="N1927" s="16"/>
      <c r="O1927" s="18"/>
      <c r="P1927" s="18" t="s">
        <v>1644</v>
      </c>
      <c r="S1927" s="38"/>
      <c r="T1927" s="38"/>
      <c r="U1927" s="38"/>
      <c r="V1927" s="38"/>
      <c r="W1927" s="38"/>
      <c r="X1927" s="38"/>
      <c r="Y1927" s="38"/>
      <c r="Z1927" s="38"/>
      <c r="AA1927" s="38"/>
      <c r="AB1927" s="38"/>
      <c r="AC1927" s="38"/>
      <c r="AD1927" s="38"/>
      <c r="AE1927" s="38"/>
      <c r="AF1927" s="38"/>
      <c r="AG1927" s="38"/>
      <c r="AH1927" s="38"/>
      <c r="AI1927" s="38"/>
      <c r="AJ1927" s="38"/>
      <c r="AK1927" s="38"/>
      <c r="AL1927" s="38"/>
      <c r="AM1927" s="38"/>
      <c r="AN1927" s="38"/>
      <c r="AO1927" s="38"/>
      <c r="AP1927" s="38"/>
      <c r="AQ1927" s="38"/>
      <c r="AR1927" s="38"/>
      <c r="AS1927" s="38"/>
      <c r="AT1927" s="38"/>
      <c r="AU1927" s="38"/>
      <c r="AV1927" s="38"/>
      <c r="AW1927" s="38"/>
      <c r="AX1927" s="38"/>
      <c r="AY1927" s="38"/>
      <c r="AZ1927" s="38"/>
      <c r="BA1927" s="38"/>
      <c r="BB1927" s="38"/>
      <c r="BC1927" s="38"/>
      <c r="BD1927" s="38"/>
      <c r="BE1927" s="38"/>
      <c r="BF1927" s="38"/>
      <c r="BG1927" s="38"/>
      <c r="BH1927" s="38"/>
      <c r="BI1927" s="38"/>
      <c r="BJ1927" s="38"/>
      <c r="BK1927" s="38"/>
      <c r="BL1927" s="38"/>
      <c r="BM1927" s="38"/>
      <c r="BN1927" s="38"/>
    </row>
    <row r="1928" spans="1:66" s="197" customFormat="1" ht="14.25" customHeight="1">
      <c r="A1928" s="13"/>
      <c r="B1928" s="62"/>
      <c r="C1928" s="61"/>
      <c r="D1928" s="16"/>
      <c r="E1928" s="17"/>
      <c r="F1928" s="17">
        <v>1</v>
      </c>
      <c r="G1928" s="18"/>
      <c r="H1928" s="18" t="s">
        <v>1791</v>
      </c>
      <c r="I1928" s="16">
        <v>1</v>
      </c>
      <c r="J1928" s="16"/>
      <c r="K1928" s="16"/>
      <c r="L1928" s="16"/>
      <c r="M1928" s="16"/>
      <c r="N1928" s="16"/>
      <c r="O1928" s="18"/>
      <c r="P1928" s="18" t="s">
        <v>1644</v>
      </c>
      <c r="S1928" s="38"/>
      <c r="T1928" s="38"/>
      <c r="U1928" s="38"/>
      <c r="V1928" s="38"/>
      <c r="W1928" s="38"/>
      <c r="X1928" s="38"/>
      <c r="Y1928" s="38"/>
      <c r="Z1928" s="38"/>
      <c r="AA1928" s="38"/>
      <c r="AB1928" s="38"/>
      <c r="AC1928" s="38"/>
      <c r="AD1928" s="38"/>
      <c r="AE1928" s="38"/>
      <c r="AF1928" s="38"/>
      <c r="AG1928" s="38"/>
      <c r="AH1928" s="38"/>
      <c r="AI1928" s="38"/>
      <c r="AJ1928" s="38"/>
      <c r="AK1928" s="38"/>
      <c r="AL1928" s="38"/>
      <c r="AM1928" s="38"/>
      <c r="AN1928" s="38"/>
      <c r="AO1928" s="38"/>
      <c r="AP1928" s="38"/>
      <c r="AQ1928" s="38"/>
      <c r="AR1928" s="38"/>
      <c r="AS1928" s="38"/>
      <c r="AT1928" s="38"/>
      <c r="AU1928" s="38"/>
      <c r="AV1928" s="38"/>
      <c r="AW1928" s="38"/>
      <c r="AX1928" s="38"/>
      <c r="AY1928" s="38"/>
      <c r="AZ1928" s="38"/>
      <c r="BA1928" s="38"/>
      <c r="BB1928" s="38"/>
      <c r="BC1928" s="38"/>
      <c r="BD1928" s="38"/>
      <c r="BE1928" s="38"/>
      <c r="BF1928" s="38"/>
      <c r="BG1928" s="38"/>
      <c r="BH1928" s="38"/>
      <c r="BI1928" s="38"/>
      <c r="BJ1928" s="38"/>
      <c r="BK1928" s="38"/>
      <c r="BL1928" s="38"/>
      <c r="BM1928" s="38"/>
      <c r="BN1928" s="38"/>
    </row>
    <row r="1929" spans="1:66" s="197" customFormat="1" ht="14.25" customHeight="1">
      <c r="A1929" s="13"/>
      <c r="B1929" s="62"/>
      <c r="C1929" s="61"/>
      <c r="D1929" s="16"/>
      <c r="E1929" s="17"/>
      <c r="F1929" s="17">
        <v>1</v>
      </c>
      <c r="G1929" s="18"/>
      <c r="H1929" s="18" t="s">
        <v>1940</v>
      </c>
      <c r="I1929" s="16">
        <v>1</v>
      </c>
      <c r="J1929" s="16"/>
      <c r="K1929" s="16"/>
      <c r="L1929" s="16"/>
      <c r="M1929" s="16"/>
      <c r="N1929" s="16"/>
      <c r="O1929" s="18"/>
      <c r="P1929" s="18" t="s">
        <v>1644</v>
      </c>
      <c r="S1929" s="38"/>
      <c r="T1929" s="38"/>
      <c r="U1929" s="38"/>
      <c r="V1929" s="38"/>
      <c r="W1929" s="38"/>
      <c r="X1929" s="38"/>
      <c r="Y1929" s="38"/>
      <c r="Z1929" s="38"/>
      <c r="AA1929" s="38"/>
      <c r="AB1929" s="38"/>
      <c r="AC1929" s="38"/>
      <c r="AD1929" s="38"/>
      <c r="AE1929" s="38"/>
      <c r="AF1929" s="38"/>
      <c r="AG1929" s="38"/>
      <c r="AH1929" s="38"/>
      <c r="AI1929" s="38"/>
      <c r="AJ1929" s="38"/>
      <c r="AK1929" s="38"/>
      <c r="AL1929" s="38"/>
      <c r="AM1929" s="38"/>
      <c r="AN1929" s="38"/>
      <c r="AO1929" s="38"/>
      <c r="AP1929" s="38"/>
      <c r="AQ1929" s="38"/>
      <c r="AR1929" s="38"/>
      <c r="AS1929" s="38"/>
      <c r="AT1929" s="38"/>
      <c r="AU1929" s="38"/>
      <c r="AV1929" s="38"/>
      <c r="AW1929" s="38"/>
      <c r="AX1929" s="38"/>
      <c r="AY1929" s="38"/>
      <c r="AZ1929" s="38"/>
      <c r="BA1929" s="38"/>
      <c r="BB1929" s="38"/>
      <c r="BC1929" s="38"/>
      <c r="BD1929" s="38"/>
      <c r="BE1929" s="38"/>
      <c r="BF1929" s="38"/>
      <c r="BG1929" s="38"/>
      <c r="BH1929" s="38"/>
      <c r="BI1929" s="38"/>
      <c r="BJ1929" s="38"/>
      <c r="BK1929" s="38"/>
      <c r="BL1929" s="38"/>
      <c r="BM1929" s="38"/>
      <c r="BN1929" s="38"/>
    </row>
    <row r="1930" spans="1:16" ht="14.25" customHeight="1">
      <c r="A1930" s="6">
        <v>13</v>
      </c>
      <c r="B1930" s="51" t="s">
        <v>1938</v>
      </c>
      <c r="C1930" s="42">
        <v>1</v>
      </c>
      <c r="D1930" s="9">
        <v>22</v>
      </c>
      <c r="E1930" s="10">
        <v>1</v>
      </c>
      <c r="F1930" s="11"/>
      <c r="G1930" s="12">
        <v>1378</v>
      </c>
      <c r="H1930" s="12" t="s">
        <v>1939</v>
      </c>
      <c r="I1930" s="9">
        <v>1</v>
      </c>
      <c r="P1930" s="12" t="s">
        <v>1644</v>
      </c>
    </row>
    <row r="1931" spans="1:16" ht="14.25" customHeight="1">
      <c r="A1931" s="6"/>
      <c r="B1931" s="51"/>
      <c r="E1931" s="10">
        <v>1</v>
      </c>
      <c r="F1931" s="11"/>
      <c r="H1931" s="145" t="s">
        <v>1792</v>
      </c>
      <c r="I1931" s="9">
        <v>1</v>
      </c>
      <c r="P1931" s="12" t="s">
        <v>1644</v>
      </c>
    </row>
    <row r="1932" spans="1:16" ht="14.25" customHeight="1">
      <c r="A1932" s="6"/>
      <c r="B1932" s="51"/>
      <c r="E1932" s="10">
        <v>1</v>
      </c>
      <c r="F1932" s="11"/>
      <c r="H1932" s="52" t="s">
        <v>1941</v>
      </c>
      <c r="I1932" s="9">
        <v>1</v>
      </c>
      <c r="P1932" s="12" t="s">
        <v>1644</v>
      </c>
    </row>
    <row r="1933" spans="1:16" ht="14.25" customHeight="1">
      <c r="A1933" s="6"/>
      <c r="B1933" s="51"/>
      <c r="E1933" s="10">
        <v>1</v>
      </c>
      <c r="F1933" s="11"/>
      <c r="H1933" s="52" t="s">
        <v>1942</v>
      </c>
      <c r="I1933" s="9">
        <v>1</v>
      </c>
      <c r="P1933" s="12" t="s">
        <v>1644</v>
      </c>
    </row>
    <row r="1934" spans="1:16" ht="14.25" customHeight="1">
      <c r="A1934" s="6"/>
      <c r="B1934" s="51"/>
      <c r="E1934" s="10">
        <v>0.5</v>
      </c>
      <c r="F1934" s="11"/>
      <c r="H1934" s="52" t="s">
        <v>1942</v>
      </c>
      <c r="I1934" s="9">
        <v>0.5</v>
      </c>
      <c r="P1934" s="12" t="s">
        <v>1644</v>
      </c>
    </row>
    <row r="1935" spans="1:16" ht="14.25" customHeight="1">
      <c r="A1935" s="6"/>
      <c r="B1935" s="51"/>
      <c r="E1935" s="10">
        <v>1</v>
      </c>
      <c r="F1935" s="11"/>
      <c r="H1935" s="52" t="s">
        <v>1943</v>
      </c>
      <c r="I1935" s="9">
        <v>1</v>
      </c>
      <c r="P1935" s="12" t="s">
        <v>1644</v>
      </c>
    </row>
    <row r="1936" spans="1:16" ht="14.25" customHeight="1">
      <c r="A1936" s="6"/>
      <c r="B1936" s="51"/>
      <c r="E1936" s="10">
        <v>1</v>
      </c>
      <c r="F1936" s="11"/>
      <c r="H1936" s="52" t="s">
        <v>1944</v>
      </c>
      <c r="I1936" s="9">
        <v>1</v>
      </c>
      <c r="P1936" s="12" t="s">
        <v>1644</v>
      </c>
    </row>
    <row r="1937" spans="1:16" ht="14.25" customHeight="1">
      <c r="A1937" s="6"/>
      <c r="B1937" s="51"/>
      <c r="E1937" s="10">
        <v>1</v>
      </c>
      <c r="F1937" s="11"/>
      <c r="H1937" s="52" t="s">
        <v>765</v>
      </c>
      <c r="I1937" s="9">
        <v>1</v>
      </c>
      <c r="P1937" s="12" t="s">
        <v>1644</v>
      </c>
    </row>
    <row r="1938" spans="1:16" ht="14.25" customHeight="1">
      <c r="A1938" s="6"/>
      <c r="B1938" s="51"/>
      <c r="E1938" s="10">
        <v>1</v>
      </c>
      <c r="F1938" s="11"/>
      <c r="H1938" s="52" t="s">
        <v>1946</v>
      </c>
      <c r="I1938" s="9">
        <v>1</v>
      </c>
      <c r="P1938" s="12" t="s">
        <v>1644</v>
      </c>
    </row>
    <row r="1939" spans="1:16" ht="14.25" customHeight="1">
      <c r="A1939" s="6"/>
      <c r="B1939" s="51"/>
      <c r="E1939" s="10">
        <v>1</v>
      </c>
      <c r="F1939" s="11"/>
      <c r="H1939" s="52" t="s">
        <v>1898</v>
      </c>
      <c r="I1939" s="9">
        <v>1</v>
      </c>
      <c r="P1939" s="12" t="s">
        <v>1644</v>
      </c>
    </row>
    <row r="1940" spans="1:16" ht="14.25" customHeight="1">
      <c r="A1940" s="6"/>
      <c r="B1940" s="51"/>
      <c r="E1940" s="10">
        <v>1</v>
      </c>
      <c r="F1940" s="11"/>
      <c r="H1940" s="52" t="s">
        <v>1897</v>
      </c>
      <c r="I1940" s="9">
        <v>1</v>
      </c>
      <c r="P1940" s="12" t="s">
        <v>1644</v>
      </c>
    </row>
    <row r="1941" spans="1:16" ht="14.25" customHeight="1">
      <c r="A1941" s="6"/>
      <c r="B1941" s="51"/>
      <c r="E1941" s="10">
        <v>1</v>
      </c>
      <c r="F1941" s="11"/>
      <c r="H1941" s="52" t="s">
        <v>1947</v>
      </c>
      <c r="I1941" s="9">
        <v>1</v>
      </c>
      <c r="P1941" s="12" t="s">
        <v>1644</v>
      </c>
    </row>
    <row r="1942" spans="1:16" ht="14.25" customHeight="1">
      <c r="A1942" s="6"/>
      <c r="B1942" s="51"/>
      <c r="E1942" s="10">
        <v>0.5</v>
      </c>
      <c r="F1942" s="11"/>
      <c r="H1942" s="52" t="s">
        <v>1947</v>
      </c>
      <c r="I1942" s="9">
        <v>0.5</v>
      </c>
      <c r="P1942" s="12" t="s">
        <v>1644</v>
      </c>
    </row>
    <row r="1943" spans="1:16" ht="14.25" customHeight="1">
      <c r="A1943" s="6"/>
      <c r="B1943" s="51"/>
      <c r="E1943" s="10">
        <v>1</v>
      </c>
      <c r="F1943" s="11"/>
      <c r="H1943" s="12" t="s">
        <v>1793</v>
      </c>
      <c r="I1943" s="9">
        <v>1</v>
      </c>
      <c r="P1943" s="12" t="s">
        <v>1644</v>
      </c>
    </row>
    <row r="1944" spans="1:16" ht="14.25" customHeight="1">
      <c r="A1944" s="6"/>
      <c r="B1944" s="51"/>
      <c r="E1944" s="10">
        <v>1</v>
      </c>
      <c r="F1944" s="11"/>
      <c r="H1944" s="52" t="s">
        <v>1896</v>
      </c>
      <c r="I1944" s="9">
        <v>1</v>
      </c>
      <c r="P1944" s="12" t="s">
        <v>1644</v>
      </c>
    </row>
    <row r="1945" spans="1:16" ht="14.25" customHeight="1">
      <c r="A1945" s="6"/>
      <c r="B1945" s="51"/>
      <c r="E1945" s="10">
        <v>1</v>
      </c>
      <c r="F1945" s="11"/>
      <c r="H1945" s="52" t="s">
        <v>1949</v>
      </c>
      <c r="I1945" s="9">
        <v>1</v>
      </c>
      <c r="P1945" s="12" t="s">
        <v>1644</v>
      </c>
    </row>
    <row r="1946" spans="1:16" ht="14.25" customHeight="1">
      <c r="A1946" s="6"/>
      <c r="B1946" s="51"/>
      <c r="E1946" s="10">
        <v>0.5</v>
      </c>
      <c r="F1946" s="11"/>
      <c r="H1946" s="52" t="s">
        <v>1949</v>
      </c>
      <c r="I1946" s="9">
        <v>0.5</v>
      </c>
      <c r="P1946" s="12" t="s">
        <v>1644</v>
      </c>
    </row>
    <row r="1947" spans="1:16" ht="14.25" customHeight="1">
      <c r="A1947" s="6"/>
      <c r="B1947" s="51"/>
      <c r="E1947" s="10">
        <v>1</v>
      </c>
      <c r="F1947" s="11"/>
      <c r="H1947" s="52" t="s">
        <v>1950</v>
      </c>
      <c r="I1947" s="9">
        <v>1</v>
      </c>
      <c r="P1947" s="12" t="s">
        <v>1644</v>
      </c>
    </row>
    <row r="1948" spans="1:16" ht="14.25" customHeight="1">
      <c r="A1948" s="6"/>
      <c r="B1948" s="51"/>
      <c r="E1948" s="10">
        <v>0.5</v>
      </c>
      <c r="F1948" s="11"/>
      <c r="H1948" s="52"/>
      <c r="J1948" s="9">
        <v>0.5</v>
      </c>
      <c r="P1948" s="12" t="s">
        <v>1644</v>
      </c>
    </row>
    <row r="1949" spans="1:16" ht="14.25" customHeight="1">
      <c r="A1949" s="6"/>
      <c r="B1949" s="51"/>
      <c r="E1949" s="10">
        <v>1</v>
      </c>
      <c r="F1949" s="11"/>
      <c r="H1949" s="52" t="s">
        <v>1951</v>
      </c>
      <c r="I1949" s="9">
        <v>1</v>
      </c>
      <c r="P1949" s="12" t="s">
        <v>1644</v>
      </c>
    </row>
    <row r="1950" spans="1:16" ht="14.25" customHeight="1">
      <c r="A1950" s="6"/>
      <c r="B1950" s="51"/>
      <c r="E1950" s="10">
        <v>1</v>
      </c>
      <c r="F1950" s="11"/>
      <c r="H1950" s="52" t="s">
        <v>1952</v>
      </c>
      <c r="I1950" s="9">
        <v>1</v>
      </c>
      <c r="P1950" s="12" t="s">
        <v>1644</v>
      </c>
    </row>
    <row r="1951" spans="1:16" ht="14.25" customHeight="1">
      <c r="A1951" s="6"/>
      <c r="B1951" s="51"/>
      <c r="E1951" s="10">
        <v>1</v>
      </c>
      <c r="F1951" s="11"/>
      <c r="H1951" s="12" t="s">
        <v>1953</v>
      </c>
      <c r="I1951" s="9">
        <v>1</v>
      </c>
      <c r="P1951" s="12" t="s">
        <v>1644</v>
      </c>
    </row>
    <row r="1952" spans="1:16" ht="14.25" customHeight="1">
      <c r="A1952" s="6"/>
      <c r="B1952" s="51"/>
      <c r="E1952" s="10">
        <v>1</v>
      </c>
      <c r="F1952" s="11"/>
      <c r="H1952" s="12" t="s">
        <v>797</v>
      </c>
      <c r="I1952" s="9">
        <v>1</v>
      </c>
      <c r="P1952" s="12" t="s">
        <v>1644</v>
      </c>
    </row>
    <row r="1953" spans="1:16" ht="14.25" customHeight="1">
      <c r="A1953" s="6"/>
      <c r="B1953" s="51"/>
      <c r="E1953" s="10">
        <v>1</v>
      </c>
      <c r="F1953" s="11"/>
      <c r="J1953" s="9">
        <v>1</v>
      </c>
      <c r="P1953" s="12" t="s">
        <v>1644</v>
      </c>
    </row>
    <row r="1954" spans="1:16" ht="14.25" customHeight="1">
      <c r="A1954" s="6">
        <v>14</v>
      </c>
      <c r="B1954" s="51" t="s">
        <v>1955</v>
      </c>
      <c r="C1954" s="42">
        <v>1</v>
      </c>
      <c r="D1954" s="9">
        <v>8</v>
      </c>
      <c r="E1954" s="10">
        <v>1</v>
      </c>
      <c r="F1954" s="11"/>
      <c r="G1954" s="12">
        <v>1378</v>
      </c>
      <c r="J1954" s="9">
        <v>1</v>
      </c>
      <c r="P1954" s="12" t="s">
        <v>1644</v>
      </c>
    </row>
    <row r="1955" spans="1:16" ht="14.25" customHeight="1">
      <c r="A1955" s="6"/>
      <c r="B1955" s="51"/>
      <c r="E1955" s="10">
        <v>1</v>
      </c>
      <c r="F1955" s="11"/>
      <c r="J1955" s="9">
        <v>1</v>
      </c>
      <c r="P1955" s="12" t="s">
        <v>1644</v>
      </c>
    </row>
    <row r="1956" spans="1:16" ht="14.25" customHeight="1">
      <c r="A1956" s="6"/>
      <c r="B1956" s="51"/>
      <c r="E1956" s="10">
        <v>1</v>
      </c>
      <c r="F1956" s="11"/>
      <c r="J1956" s="9">
        <v>1</v>
      </c>
      <c r="P1956" s="12" t="s">
        <v>1644</v>
      </c>
    </row>
    <row r="1957" spans="1:16" ht="14.25" customHeight="1">
      <c r="A1957" s="6"/>
      <c r="B1957" s="51"/>
      <c r="E1957" s="10">
        <v>0.5</v>
      </c>
      <c r="F1957" s="11"/>
      <c r="J1957" s="9">
        <v>0.5</v>
      </c>
      <c r="P1957" s="12" t="s">
        <v>1644</v>
      </c>
    </row>
    <row r="1958" spans="1:16" ht="14.25" customHeight="1">
      <c r="A1958" s="6"/>
      <c r="B1958" s="51"/>
      <c r="E1958" s="10">
        <v>1</v>
      </c>
      <c r="F1958" s="11"/>
      <c r="J1958" s="9">
        <v>1</v>
      </c>
      <c r="P1958" s="12" t="s">
        <v>1644</v>
      </c>
    </row>
    <row r="1959" spans="1:16" ht="14.25" customHeight="1">
      <c r="A1959" s="6"/>
      <c r="B1959" s="51"/>
      <c r="E1959" s="10">
        <v>0.5</v>
      </c>
      <c r="F1959" s="11"/>
      <c r="J1959" s="9">
        <v>0.5</v>
      </c>
      <c r="P1959" s="12" t="s">
        <v>1644</v>
      </c>
    </row>
    <row r="1960" spans="1:16" ht="14.25" customHeight="1">
      <c r="A1960" s="6"/>
      <c r="B1960" s="51"/>
      <c r="E1960" s="10">
        <v>1</v>
      </c>
      <c r="F1960" s="11"/>
      <c r="J1960" s="9">
        <v>1</v>
      </c>
      <c r="P1960" s="12" t="s">
        <v>1644</v>
      </c>
    </row>
    <row r="1961" spans="1:16" ht="14.25" customHeight="1">
      <c r="A1961" s="6"/>
      <c r="B1961" s="51"/>
      <c r="E1961" s="10">
        <v>1</v>
      </c>
      <c r="F1961" s="11"/>
      <c r="H1961" s="145"/>
      <c r="J1961" s="9">
        <v>1</v>
      </c>
      <c r="P1961" s="12" t="s">
        <v>1644</v>
      </c>
    </row>
    <row r="1962" spans="1:16" ht="14.25" customHeight="1">
      <c r="A1962" s="6"/>
      <c r="B1962" s="51"/>
      <c r="E1962" s="10">
        <v>1</v>
      </c>
      <c r="F1962" s="11"/>
      <c r="H1962" s="145"/>
      <c r="J1962" s="9">
        <v>1</v>
      </c>
      <c r="P1962" s="12" t="s">
        <v>1644</v>
      </c>
    </row>
    <row r="1963" spans="1:16" ht="14.25" customHeight="1">
      <c r="A1963" s="6">
        <v>15</v>
      </c>
      <c r="B1963" s="24" t="s">
        <v>1238</v>
      </c>
      <c r="C1963" s="42">
        <v>1</v>
      </c>
      <c r="D1963" s="9">
        <v>3</v>
      </c>
      <c r="E1963" s="10">
        <v>0.5</v>
      </c>
      <c r="F1963" s="11"/>
      <c r="G1963" s="12">
        <v>1378</v>
      </c>
      <c r="H1963" s="12" t="s">
        <v>1956</v>
      </c>
      <c r="I1963" s="9">
        <v>0.5</v>
      </c>
      <c r="M1963" s="9" t="s">
        <v>117</v>
      </c>
      <c r="P1963" s="12" t="s">
        <v>1644</v>
      </c>
    </row>
    <row r="1964" spans="1:16" ht="14.25" customHeight="1">
      <c r="A1964" s="6"/>
      <c r="B1964" s="24"/>
      <c r="E1964" s="10">
        <v>0.5</v>
      </c>
      <c r="F1964" s="11"/>
      <c r="H1964" s="12" t="s">
        <v>1983</v>
      </c>
      <c r="I1964" s="9">
        <v>0.5</v>
      </c>
      <c r="M1964" s="9" t="s">
        <v>117</v>
      </c>
      <c r="P1964" s="12" t="s">
        <v>1644</v>
      </c>
    </row>
    <row r="1965" spans="1:16" ht="14.25" customHeight="1">
      <c r="A1965" s="6"/>
      <c r="B1965" s="24"/>
      <c r="E1965" s="10">
        <v>0.5</v>
      </c>
      <c r="F1965" s="11"/>
      <c r="H1965" s="12" t="s">
        <v>1794</v>
      </c>
      <c r="I1965" s="9">
        <v>0.5</v>
      </c>
      <c r="M1965" s="9" t="s">
        <v>117</v>
      </c>
      <c r="P1965" s="12" t="s">
        <v>1644</v>
      </c>
    </row>
    <row r="1966" spans="1:16" ht="14.25" customHeight="1">
      <c r="A1966" s="6"/>
      <c r="B1966" s="24"/>
      <c r="E1966" s="10">
        <v>1</v>
      </c>
      <c r="F1966" s="11"/>
      <c r="J1966" s="9">
        <v>1</v>
      </c>
      <c r="P1966" s="12" t="s">
        <v>1644</v>
      </c>
    </row>
    <row r="1967" spans="1:9" ht="14.25" customHeight="1">
      <c r="A1967" s="6"/>
      <c r="B1967" s="24"/>
      <c r="E1967" s="10">
        <v>0.5</v>
      </c>
      <c r="F1967" s="11"/>
      <c r="H1967" s="12" t="s">
        <v>798</v>
      </c>
      <c r="I1967" s="9">
        <v>0.5</v>
      </c>
    </row>
    <row r="1968" spans="1:6" ht="15" customHeight="1">
      <c r="A1968" s="6"/>
      <c r="B1968" s="146" t="s">
        <v>1957</v>
      </c>
      <c r="C1968" s="20"/>
      <c r="E1968" s="11"/>
      <c r="F1968" s="11"/>
    </row>
    <row r="1969" spans="1:66" s="197" customFormat="1" ht="14.25" customHeight="1">
      <c r="A1969" s="13">
        <v>16</v>
      </c>
      <c r="B1969" s="26" t="s">
        <v>1119</v>
      </c>
      <c r="C1969" s="61">
        <v>8</v>
      </c>
      <c r="D1969" s="16">
        <v>1</v>
      </c>
      <c r="E1969" s="17"/>
      <c r="F1969" s="17">
        <v>1</v>
      </c>
      <c r="G1969" s="18">
        <v>1825</v>
      </c>
      <c r="H1969" s="18"/>
      <c r="I1969" s="16"/>
      <c r="J1969" s="16"/>
      <c r="K1969" s="16">
        <v>1</v>
      </c>
      <c r="L1969" s="16"/>
      <c r="M1969" s="16"/>
      <c r="N1969" s="16"/>
      <c r="O1969" s="18"/>
      <c r="P1969" s="18" t="s">
        <v>1644</v>
      </c>
      <c r="S1969" s="38"/>
      <c r="T1969" s="38"/>
      <c r="U1969" s="38"/>
      <c r="V1969" s="38"/>
      <c r="W1969" s="38"/>
      <c r="X1969" s="38"/>
      <c r="Y1969" s="38"/>
      <c r="Z1969" s="38"/>
      <c r="AA1969" s="38"/>
      <c r="AB1969" s="38"/>
      <c r="AC1969" s="38"/>
      <c r="AD1969" s="38"/>
      <c r="AE1969" s="38"/>
      <c r="AF1969" s="38"/>
      <c r="AG1969" s="38"/>
      <c r="AH1969" s="38"/>
      <c r="AI1969" s="38"/>
      <c r="AJ1969" s="38"/>
      <c r="AK1969" s="38"/>
      <c r="AL1969" s="38"/>
      <c r="AM1969" s="38"/>
      <c r="AN1969" s="38"/>
      <c r="AO1969" s="38"/>
      <c r="AP1969" s="38"/>
      <c r="AQ1969" s="38"/>
      <c r="AR1969" s="38"/>
      <c r="AS1969" s="38"/>
      <c r="AT1969" s="38"/>
      <c r="AU1969" s="38"/>
      <c r="AV1969" s="38"/>
      <c r="AW1969" s="38"/>
      <c r="AX1969" s="38"/>
      <c r="AY1969" s="38"/>
      <c r="AZ1969" s="38"/>
      <c r="BA1969" s="38"/>
      <c r="BB1969" s="38"/>
      <c r="BC1969" s="38"/>
      <c r="BD1969" s="38"/>
      <c r="BE1969" s="38"/>
      <c r="BF1969" s="38"/>
      <c r="BG1969" s="38"/>
      <c r="BH1969" s="38"/>
      <c r="BI1969" s="38"/>
      <c r="BJ1969" s="38"/>
      <c r="BK1969" s="38"/>
      <c r="BL1969" s="38"/>
      <c r="BM1969" s="38"/>
      <c r="BN1969" s="38"/>
    </row>
    <row r="1970" spans="1:66" s="197" customFormat="1" ht="26.25" customHeight="1">
      <c r="A1970" s="13">
        <v>17</v>
      </c>
      <c r="B1970" s="14" t="s">
        <v>1958</v>
      </c>
      <c r="C1970" s="61">
        <v>2</v>
      </c>
      <c r="D1970" s="16">
        <v>2</v>
      </c>
      <c r="E1970" s="17"/>
      <c r="F1970" s="17">
        <v>1</v>
      </c>
      <c r="G1970" s="18">
        <v>1383</v>
      </c>
      <c r="H1970" s="18"/>
      <c r="I1970" s="16"/>
      <c r="J1970" s="16"/>
      <c r="K1970" s="16">
        <v>1</v>
      </c>
      <c r="L1970" s="16"/>
      <c r="M1970" s="16"/>
      <c r="N1970" s="16"/>
      <c r="O1970" s="18"/>
      <c r="P1970" s="18" t="s">
        <v>1644</v>
      </c>
      <c r="S1970" s="38"/>
      <c r="T1970" s="38"/>
      <c r="U1970" s="38"/>
      <c r="V1970" s="38"/>
      <c r="W1970" s="38"/>
      <c r="X1970" s="38"/>
      <c r="Y1970" s="38"/>
      <c r="Z1970" s="38"/>
      <c r="AA1970" s="38"/>
      <c r="AB1970" s="38"/>
      <c r="AC1970" s="38"/>
      <c r="AD1970" s="38"/>
      <c r="AE1970" s="38"/>
      <c r="AF1970" s="38"/>
      <c r="AG1970" s="38"/>
      <c r="AH1970" s="38"/>
      <c r="AI1970" s="38"/>
      <c r="AJ1970" s="38"/>
      <c r="AK1970" s="38"/>
      <c r="AL1970" s="38"/>
      <c r="AM1970" s="38"/>
      <c r="AN1970" s="38"/>
      <c r="AO1970" s="38"/>
      <c r="AP1970" s="38"/>
      <c r="AQ1970" s="38"/>
      <c r="AR1970" s="38"/>
      <c r="AS1970" s="38"/>
      <c r="AT1970" s="38"/>
      <c r="AU1970" s="38"/>
      <c r="AV1970" s="38"/>
      <c r="AW1970" s="38"/>
      <c r="AX1970" s="38"/>
      <c r="AY1970" s="38"/>
      <c r="AZ1970" s="38"/>
      <c r="BA1970" s="38"/>
      <c r="BB1970" s="38"/>
      <c r="BC1970" s="38"/>
      <c r="BD1970" s="38"/>
      <c r="BE1970" s="38"/>
      <c r="BF1970" s="38"/>
      <c r="BG1970" s="38"/>
      <c r="BH1970" s="38"/>
      <c r="BI1970" s="38"/>
      <c r="BJ1970" s="38"/>
      <c r="BK1970" s="38"/>
      <c r="BL1970" s="38"/>
      <c r="BM1970" s="38"/>
      <c r="BN1970" s="38"/>
    </row>
    <row r="1971" spans="1:66" s="197" customFormat="1" ht="26.25" customHeight="1">
      <c r="A1971" s="13"/>
      <c r="B1971" s="14"/>
      <c r="C1971" s="61"/>
      <c r="D1971" s="16"/>
      <c r="E1971" s="17"/>
      <c r="F1971" s="17">
        <v>1</v>
      </c>
      <c r="G1971" s="18"/>
      <c r="H1971" s="18"/>
      <c r="I1971" s="16"/>
      <c r="J1971" s="16"/>
      <c r="K1971" s="16">
        <v>1</v>
      </c>
      <c r="L1971" s="16"/>
      <c r="M1971" s="16"/>
      <c r="N1971" s="16"/>
      <c r="O1971" s="18"/>
      <c r="P1971" s="18" t="s">
        <v>1644</v>
      </c>
      <c r="S1971" s="38"/>
      <c r="T1971" s="38"/>
      <c r="U1971" s="38"/>
      <c r="V1971" s="38"/>
      <c r="W1971" s="38"/>
      <c r="X1971" s="38"/>
      <c r="Y1971" s="38"/>
      <c r="Z1971" s="38"/>
      <c r="AA1971" s="38"/>
      <c r="AB1971" s="38"/>
      <c r="AC1971" s="38"/>
      <c r="AD1971" s="38"/>
      <c r="AE1971" s="38"/>
      <c r="AF1971" s="38"/>
      <c r="AG1971" s="38"/>
      <c r="AH1971" s="38"/>
      <c r="AI1971" s="38"/>
      <c r="AJ1971" s="38"/>
      <c r="AK1971" s="38"/>
      <c r="AL1971" s="38"/>
      <c r="AM1971" s="38"/>
      <c r="AN1971" s="38"/>
      <c r="AO1971" s="38"/>
      <c r="AP1971" s="38"/>
      <c r="AQ1971" s="38"/>
      <c r="AR1971" s="38"/>
      <c r="AS1971" s="38"/>
      <c r="AT1971" s="38"/>
      <c r="AU1971" s="38"/>
      <c r="AV1971" s="38"/>
      <c r="AW1971" s="38"/>
      <c r="AX1971" s="38"/>
      <c r="AY1971" s="38"/>
      <c r="AZ1971" s="38"/>
      <c r="BA1971" s="38"/>
      <c r="BB1971" s="38"/>
      <c r="BC1971" s="38"/>
      <c r="BD1971" s="38"/>
      <c r="BE1971" s="38"/>
      <c r="BF1971" s="38"/>
      <c r="BG1971" s="38"/>
      <c r="BH1971" s="38"/>
      <c r="BI1971" s="38"/>
      <c r="BJ1971" s="38"/>
      <c r="BK1971" s="38"/>
      <c r="BL1971" s="38"/>
      <c r="BM1971" s="38"/>
      <c r="BN1971" s="38"/>
    </row>
    <row r="1972" spans="1:6" ht="15" customHeight="1">
      <c r="A1972" s="6"/>
      <c r="B1972" s="146" t="s">
        <v>1960</v>
      </c>
      <c r="C1972" s="20"/>
      <c r="E1972" s="11"/>
      <c r="F1972" s="11"/>
    </row>
    <row r="1973" spans="1:66" s="197" customFormat="1" ht="14.25" customHeight="1">
      <c r="A1973" s="13">
        <v>18</v>
      </c>
      <c r="B1973" s="26" t="s">
        <v>1961</v>
      </c>
      <c r="C1973" s="61">
        <v>10</v>
      </c>
      <c r="D1973" s="16">
        <v>1</v>
      </c>
      <c r="E1973" s="17"/>
      <c r="F1973" s="17">
        <v>1</v>
      </c>
      <c r="G1973" s="18">
        <v>2026</v>
      </c>
      <c r="H1973" s="18" t="s">
        <v>1962</v>
      </c>
      <c r="I1973" s="16">
        <v>1</v>
      </c>
      <c r="J1973" s="16"/>
      <c r="K1973" s="16"/>
      <c r="L1973" s="16"/>
      <c r="M1973" s="16"/>
      <c r="N1973" s="16"/>
      <c r="O1973" s="18"/>
      <c r="P1973" s="18" t="s">
        <v>1644</v>
      </c>
      <c r="S1973" s="38"/>
      <c r="T1973" s="38"/>
      <c r="U1973" s="38"/>
      <c r="V1973" s="38"/>
      <c r="W1973" s="38"/>
      <c r="X1973" s="38"/>
      <c r="Y1973" s="38"/>
      <c r="Z1973" s="38"/>
      <c r="AA1973" s="38"/>
      <c r="AB1973" s="38"/>
      <c r="AC1973" s="38"/>
      <c r="AD1973" s="38"/>
      <c r="AE1973" s="38"/>
      <c r="AF1973" s="38"/>
      <c r="AG1973" s="38"/>
      <c r="AH1973" s="38"/>
      <c r="AI1973" s="38"/>
      <c r="AJ1973" s="38"/>
      <c r="AK1973" s="38"/>
      <c r="AL1973" s="38"/>
      <c r="AM1973" s="38"/>
      <c r="AN1973" s="38"/>
      <c r="AO1973" s="38"/>
      <c r="AP1973" s="38"/>
      <c r="AQ1973" s="38"/>
      <c r="AR1973" s="38"/>
      <c r="AS1973" s="38"/>
      <c r="AT1973" s="38"/>
      <c r="AU1973" s="38"/>
      <c r="AV1973" s="38"/>
      <c r="AW1973" s="38"/>
      <c r="AX1973" s="38"/>
      <c r="AY1973" s="38"/>
      <c r="AZ1973" s="38"/>
      <c r="BA1973" s="38"/>
      <c r="BB1973" s="38"/>
      <c r="BC1973" s="38"/>
      <c r="BD1973" s="38"/>
      <c r="BE1973" s="38"/>
      <c r="BF1973" s="38"/>
      <c r="BG1973" s="38"/>
      <c r="BH1973" s="38"/>
      <c r="BI1973" s="38"/>
      <c r="BJ1973" s="38"/>
      <c r="BK1973" s="38"/>
      <c r="BL1973" s="38"/>
      <c r="BM1973" s="38"/>
      <c r="BN1973" s="38"/>
    </row>
    <row r="1974" spans="1:66" s="197" customFormat="1" ht="14.25" customHeight="1">
      <c r="A1974" s="13">
        <v>19</v>
      </c>
      <c r="B1974" s="124" t="s">
        <v>1963</v>
      </c>
      <c r="C1974" s="61">
        <v>6</v>
      </c>
      <c r="D1974" s="16">
        <v>1</v>
      </c>
      <c r="E1974" s="17"/>
      <c r="F1974" s="17">
        <v>1</v>
      </c>
      <c r="G1974" s="18">
        <v>1614</v>
      </c>
      <c r="H1974" s="18" t="s">
        <v>1964</v>
      </c>
      <c r="I1974" s="16">
        <v>1</v>
      </c>
      <c r="J1974" s="16"/>
      <c r="K1974" s="16"/>
      <c r="L1974" s="16"/>
      <c r="M1974" s="16"/>
      <c r="N1974" s="16"/>
      <c r="O1974" s="18"/>
      <c r="P1974" s="18" t="s">
        <v>1644</v>
      </c>
      <c r="S1974" s="38"/>
      <c r="T1974" s="38"/>
      <c r="U1974" s="38"/>
      <c r="V1974" s="38"/>
      <c r="W1974" s="38"/>
      <c r="X1974" s="38"/>
      <c r="Y1974" s="38"/>
      <c r="Z1974" s="38"/>
      <c r="AA1974" s="38"/>
      <c r="AB1974" s="38"/>
      <c r="AC1974" s="38"/>
      <c r="AD1974" s="38"/>
      <c r="AE1974" s="38"/>
      <c r="AF1974" s="38"/>
      <c r="AG1974" s="38"/>
      <c r="AH1974" s="38"/>
      <c r="AI1974" s="38"/>
      <c r="AJ1974" s="38"/>
      <c r="AK1974" s="38"/>
      <c r="AL1974" s="38"/>
      <c r="AM1974" s="38"/>
      <c r="AN1974" s="38"/>
      <c r="AO1974" s="38"/>
      <c r="AP1974" s="38"/>
      <c r="AQ1974" s="38"/>
      <c r="AR1974" s="38"/>
      <c r="AS1974" s="38"/>
      <c r="AT1974" s="38"/>
      <c r="AU1974" s="38"/>
      <c r="AV1974" s="38"/>
      <c r="AW1974" s="38"/>
      <c r="AX1974" s="38"/>
      <c r="AY1974" s="38"/>
      <c r="AZ1974" s="38"/>
      <c r="BA1974" s="38"/>
      <c r="BB1974" s="38"/>
      <c r="BC1974" s="38"/>
      <c r="BD1974" s="38"/>
      <c r="BE1974" s="38"/>
      <c r="BF1974" s="38"/>
      <c r="BG1974" s="38"/>
      <c r="BH1974" s="38"/>
      <c r="BI1974" s="38"/>
      <c r="BJ1974" s="38"/>
      <c r="BK1974" s="38"/>
      <c r="BL1974" s="38"/>
      <c r="BM1974" s="38"/>
      <c r="BN1974" s="38"/>
    </row>
    <row r="1975" spans="1:16" ht="14.25" customHeight="1">
      <c r="A1975" s="6">
        <v>20</v>
      </c>
      <c r="B1975" s="147" t="s">
        <v>1965</v>
      </c>
      <c r="C1975" s="148">
        <v>5</v>
      </c>
      <c r="D1975" s="9">
        <v>2</v>
      </c>
      <c r="E1975" s="10">
        <v>1</v>
      </c>
      <c r="F1975" s="11"/>
      <c r="G1975" s="12">
        <v>1514</v>
      </c>
      <c r="J1975" s="9">
        <v>1</v>
      </c>
      <c r="P1975" s="12" t="s">
        <v>1644</v>
      </c>
    </row>
    <row r="1976" spans="1:16" ht="14.25" customHeight="1">
      <c r="A1976" s="6"/>
      <c r="B1976" s="147"/>
      <c r="C1976" s="148"/>
      <c r="E1976" s="10">
        <v>1</v>
      </c>
      <c r="F1976" s="11"/>
      <c r="H1976" s="12" t="s">
        <v>1899</v>
      </c>
      <c r="I1976" s="9">
        <v>1</v>
      </c>
      <c r="P1976" s="12" t="s">
        <v>1644</v>
      </c>
    </row>
    <row r="1977" spans="1:16" ht="14.25" customHeight="1">
      <c r="A1977" s="6">
        <v>21</v>
      </c>
      <c r="B1977" s="147" t="s">
        <v>1966</v>
      </c>
      <c r="C1977" s="148">
        <v>5</v>
      </c>
      <c r="D1977" s="9">
        <v>1</v>
      </c>
      <c r="E1977" s="10">
        <v>1</v>
      </c>
      <c r="F1977" s="11"/>
      <c r="G1977" s="12">
        <v>1514</v>
      </c>
      <c r="H1977" s="12" t="s">
        <v>1902</v>
      </c>
      <c r="I1977" s="9">
        <v>1</v>
      </c>
      <c r="P1977" s="12" t="s">
        <v>1644</v>
      </c>
    </row>
    <row r="1978" spans="1:16" ht="14.25" customHeight="1">
      <c r="A1978" s="6">
        <v>22</v>
      </c>
      <c r="B1978" s="51" t="s">
        <v>1967</v>
      </c>
      <c r="C1978" s="42">
        <v>5</v>
      </c>
      <c r="D1978" s="9">
        <v>4</v>
      </c>
      <c r="E1978" s="10">
        <v>1</v>
      </c>
      <c r="F1978" s="11"/>
      <c r="G1978" s="12">
        <v>1514</v>
      </c>
      <c r="H1978" s="12" t="s">
        <v>1901</v>
      </c>
      <c r="I1978" s="9">
        <v>1</v>
      </c>
      <c r="P1978" s="12" t="s">
        <v>1644</v>
      </c>
    </row>
    <row r="1979" spans="1:16" ht="14.25" customHeight="1">
      <c r="A1979" s="6"/>
      <c r="B1979" s="51"/>
      <c r="E1979" s="10">
        <v>1</v>
      </c>
      <c r="F1979" s="11"/>
      <c r="H1979" s="12" t="s">
        <v>1900</v>
      </c>
      <c r="I1979" s="9">
        <v>1</v>
      </c>
      <c r="P1979" s="12" t="s">
        <v>1644</v>
      </c>
    </row>
    <row r="1980" spans="1:16" ht="14.25" customHeight="1">
      <c r="A1980" s="6"/>
      <c r="B1980" s="51"/>
      <c r="E1980" s="10">
        <v>1</v>
      </c>
      <c r="F1980" s="11"/>
      <c r="J1980" s="9">
        <v>1</v>
      </c>
      <c r="P1980" s="12" t="s">
        <v>1644</v>
      </c>
    </row>
    <row r="1981" spans="1:16" ht="14.25" customHeight="1">
      <c r="A1981" s="6"/>
      <c r="B1981" s="51"/>
      <c r="E1981" s="10">
        <v>1</v>
      </c>
      <c r="F1981" s="11"/>
      <c r="J1981" s="9">
        <v>1</v>
      </c>
      <c r="P1981" s="12" t="s">
        <v>1644</v>
      </c>
    </row>
    <row r="1982" spans="1:66" s="197" customFormat="1" ht="14.25" customHeight="1">
      <c r="A1982" s="13">
        <v>23</v>
      </c>
      <c r="B1982" s="149" t="s">
        <v>1968</v>
      </c>
      <c r="C1982" s="65">
        <v>5</v>
      </c>
      <c r="D1982" s="16">
        <v>1</v>
      </c>
      <c r="E1982" s="17"/>
      <c r="F1982" s="17">
        <v>1</v>
      </c>
      <c r="G1982" s="18">
        <v>1514</v>
      </c>
      <c r="H1982" s="18"/>
      <c r="I1982" s="16"/>
      <c r="J1982" s="16"/>
      <c r="K1982" s="16">
        <v>1</v>
      </c>
      <c r="L1982" s="16"/>
      <c r="M1982" s="16"/>
      <c r="N1982" s="16"/>
      <c r="O1982" s="18"/>
      <c r="P1982" s="18" t="s">
        <v>1644</v>
      </c>
      <c r="S1982" s="38"/>
      <c r="T1982" s="38"/>
      <c r="U1982" s="38"/>
      <c r="V1982" s="38"/>
      <c r="W1982" s="38"/>
      <c r="X1982" s="38"/>
      <c r="Y1982" s="38"/>
      <c r="Z1982" s="38"/>
      <c r="AA1982" s="38"/>
      <c r="AB1982" s="38"/>
      <c r="AC1982" s="38"/>
      <c r="AD1982" s="38"/>
      <c r="AE1982" s="38"/>
      <c r="AF1982" s="38"/>
      <c r="AG1982" s="38"/>
      <c r="AH1982" s="38"/>
      <c r="AI1982" s="38"/>
      <c r="AJ1982" s="38"/>
      <c r="AK1982" s="38"/>
      <c r="AL1982" s="38"/>
      <c r="AM1982" s="38"/>
      <c r="AN1982" s="38"/>
      <c r="AO1982" s="38"/>
      <c r="AP1982" s="38"/>
      <c r="AQ1982" s="38"/>
      <c r="AR1982" s="38"/>
      <c r="AS1982" s="38"/>
      <c r="AT1982" s="38"/>
      <c r="AU1982" s="38"/>
      <c r="AV1982" s="38"/>
      <c r="AW1982" s="38"/>
      <c r="AX1982" s="38"/>
      <c r="AY1982" s="38"/>
      <c r="AZ1982" s="38"/>
      <c r="BA1982" s="38"/>
      <c r="BB1982" s="38"/>
      <c r="BC1982" s="38"/>
      <c r="BD1982" s="38"/>
      <c r="BE1982" s="38"/>
      <c r="BF1982" s="38"/>
      <c r="BG1982" s="38"/>
      <c r="BH1982" s="38"/>
      <c r="BI1982" s="38"/>
      <c r="BJ1982" s="38"/>
      <c r="BK1982" s="38"/>
      <c r="BL1982" s="38"/>
      <c r="BM1982" s="38"/>
      <c r="BN1982" s="38"/>
    </row>
    <row r="1983" spans="1:6" ht="15" customHeight="1">
      <c r="A1983" s="6"/>
      <c r="B1983" s="146" t="s">
        <v>1969</v>
      </c>
      <c r="C1983" s="20"/>
      <c r="E1983" s="11"/>
      <c r="F1983" s="11"/>
    </row>
    <row r="1984" spans="1:16" ht="14.25" customHeight="1">
      <c r="A1984" s="6">
        <v>24</v>
      </c>
      <c r="B1984" s="24" t="s">
        <v>1439</v>
      </c>
      <c r="C1984" s="42">
        <v>10</v>
      </c>
      <c r="D1984" s="9">
        <v>1</v>
      </c>
      <c r="E1984" s="10">
        <v>1</v>
      </c>
      <c r="F1984" s="11"/>
      <c r="G1984" s="12">
        <v>2026</v>
      </c>
      <c r="H1984" s="12" t="s">
        <v>766</v>
      </c>
      <c r="I1984" s="9">
        <v>1</v>
      </c>
      <c r="P1984" s="12" t="s">
        <v>1644</v>
      </c>
    </row>
    <row r="1985" spans="1:16" ht="14.25" customHeight="1">
      <c r="A1985" s="6">
        <v>25</v>
      </c>
      <c r="B1985" s="24" t="s">
        <v>133</v>
      </c>
      <c r="C1985" s="42">
        <v>10</v>
      </c>
      <c r="D1985" s="9">
        <v>3</v>
      </c>
      <c r="E1985" s="10">
        <v>1</v>
      </c>
      <c r="F1985" s="11"/>
      <c r="G1985" s="12">
        <v>2026</v>
      </c>
      <c r="H1985" s="12" t="s">
        <v>1970</v>
      </c>
      <c r="I1985" s="9">
        <v>1</v>
      </c>
      <c r="P1985" s="12" t="s">
        <v>1644</v>
      </c>
    </row>
    <row r="1986" spans="1:16" ht="14.25" customHeight="1">
      <c r="A1986" s="6"/>
      <c r="B1986" s="24"/>
      <c r="E1986" s="10"/>
      <c r="F1986" s="11"/>
      <c r="H1986" s="12" t="s">
        <v>1971</v>
      </c>
      <c r="N1986" s="143" t="s">
        <v>252</v>
      </c>
      <c r="O1986" s="37">
        <v>42576</v>
      </c>
      <c r="P1986" s="12" t="s">
        <v>1644</v>
      </c>
    </row>
    <row r="1987" spans="1:16" ht="14.25" customHeight="1">
      <c r="A1987" s="6"/>
      <c r="B1987" s="24"/>
      <c r="E1987" s="10">
        <v>1</v>
      </c>
      <c r="F1987" s="11"/>
      <c r="H1987" s="12" t="s">
        <v>759</v>
      </c>
      <c r="I1987" s="9">
        <v>1</v>
      </c>
      <c r="N1987" s="143" t="s">
        <v>970</v>
      </c>
      <c r="P1987" s="12" t="s">
        <v>1644</v>
      </c>
    </row>
    <row r="1988" spans="1:14" ht="14.25" customHeight="1">
      <c r="A1988" s="6"/>
      <c r="B1988" s="24"/>
      <c r="E1988" s="10">
        <v>1</v>
      </c>
      <c r="F1988" s="11"/>
      <c r="J1988" s="9">
        <v>1</v>
      </c>
      <c r="N1988" s="143"/>
    </row>
    <row r="1989" spans="1:16" ht="14.25" customHeight="1">
      <c r="A1989" s="6">
        <v>26</v>
      </c>
      <c r="B1989" s="51" t="s">
        <v>1972</v>
      </c>
      <c r="C1989" s="148">
        <v>5</v>
      </c>
      <c r="D1989" s="150">
        <v>5</v>
      </c>
      <c r="E1989" s="151">
        <v>1</v>
      </c>
      <c r="F1989" s="106"/>
      <c r="G1989" s="12">
        <v>1514</v>
      </c>
      <c r="H1989" s="12" t="s">
        <v>760</v>
      </c>
      <c r="I1989" s="9">
        <v>1</v>
      </c>
      <c r="P1989" s="12" t="s">
        <v>1644</v>
      </c>
    </row>
    <row r="1990" spans="1:16" ht="14.25" customHeight="1">
      <c r="A1990" s="6"/>
      <c r="B1990" s="51"/>
      <c r="C1990" s="148"/>
      <c r="D1990" s="150"/>
      <c r="E1990" s="151">
        <v>1</v>
      </c>
      <c r="F1990" s="106"/>
      <c r="J1990" s="9">
        <v>1</v>
      </c>
      <c r="P1990" s="12" t="s">
        <v>1644</v>
      </c>
    </row>
    <row r="1991" spans="1:16" ht="14.25" customHeight="1">
      <c r="A1991" s="6"/>
      <c r="B1991" s="51"/>
      <c r="C1991" s="148"/>
      <c r="D1991" s="150"/>
      <c r="E1991" s="151">
        <v>1</v>
      </c>
      <c r="F1991" s="106"/>
      <c r="J1991" s="9">
        <v>1</v>
      </c>
      <c r="P1991" s="12" t="s">
        <v>1644</v>
      </c>
    </row>
    <row r="1992" spans="1:16" ht="14.25" customHeight="1">
      <c r="A1992" s="6"/>
      <c r="B1992" s="51"/>
      <c r="C1992" s="148"/>
      <c r="D1992" s="150"/>
      <c r="E1992" s="151">
        <v>1</v>
      </c>
      <c r="F1992" s="106"/>
      <c r="J1992" s="9">
        <v>1</v>
      </c>
      <c r="P1992" s="12" t="s">
        <v>1644</v>
      </c>
    </row>
    <row r="1993" spans="1:16" ht="14.25" customHeight="1">
      <c r="A1993" s="6"/>
      <c r="B1993" s="51"/>
      <c r="C1993" s="148"/>
      <c r="D1993" s="150"/>
      <c r="E1993" s="151">
        <v>1</v>
      </c>
      <c r="F1993" s="106"/>
      <c r="J1993" s="9">
        <v>1</v>
      </c>
      <c r="P1993" s="12" t="s">
        <v>1644</v>
      </c>
    </row>
    <row r="1994" spans="1:66" s="197" customFormat="1" ht="14.25" customHeight="1">
      <c r="A1994" s="13">
        <v>27</v>
      </c>
      <c r="B1994" s="62" t="s">
        <v>1973</v>
      </c>
      <c r="C1994" s="65">
        <v>5</v>
      </c>
      <c r="D1994" s="152">
        <v>2</v>
      </c>
      <c r="E1994" s="153"/>
      <c r="F1994" s="153">
        <v>1</v>
      </c>
      <c r="G1994" s="18">
        <v>1514</v>
      </c>
      <c r="H1994" s="18"/>
      <c r="I1994" s="16"/>
      <c r="J1994" s="16"/>
      <c r="K1994" s="16">
        <v>1</v>
      </c>
      <c r="L1994" s="16"/>
      <c r="M1994" s="16"/>
      <c r="N1994" s="16"/>
      <c r="O1994" s="18"/>
      <c r="P1994" s="18" t="s">
        <v>1644</v>
      </c>
      <c r="S1994" s="38"/>
      <c r="T1994" s="38"/>
      <c r="U1994" s="38"/>
      <c r="V1994" s="38"/>
      <c r="W1994" s="38"/>
      <c r="X1994" s="38"/>
      <c r="Y1994" s="38"/>
      <c r="Z1994" s="38"/>
      <c r="AA1994" s="38"/>
      <c r="AB1994" s="38"/>
      <c r="AC1994" s="38"/>
      <c r="AD1994" s="38"/>
      <c r="AE1994" s="38"/>
      <c r="AF1994" s="38"/>
      <c r="AG1994" s="38"/>
      <c r="AH1994" s="38"/>
      <c r="AI1994" s="38"/>
      <c r="AJ1994" s="38"/>
      <c r="AK1994" s="38"/>
      <c r="AL1994" s="38"/>
      <c r="AM1994" s="38"/>
      <c r="AN1994" s="38"/>
      <c r="AO1994" s="38"/>
      <c r="AP1994" s="38"/>
      <c r="AQ1994" s="38"/>
      <c r="AR1994" s="38"/>
      <c r="AS1994" s="38"/>
      <c r="AT1994" s="38"/>
      <c r="AU1994" s="38"/>
      <c r="AV1994" s="38"/>
      <c r="AW1994" s="38"/>
      <c r="AX1994" s="38"/>
      <c r="AY1994" s="38"/>
      <c r="AZ1994" s="38"/>
      <c r="BA1994" s="38"/>
      <c r="BB1994" s="38"/>
      <c r="BC1994" s="38"/>
      <c r="BD1994" s="38"/>
      <c r="BE1994" s="38"/>
      <c r="BF1994" s="38"/>
      <c r="BG1994" s="38"/>
      <c r="BH1994" s="38"/>
      <c r="BI1994" s="38"/>
      <c r="BJ1994" s="38"/>
      <c r="BK1994" s="38"/>
      <c r="BL1994" s="38"/>
      <c r="BM1994" s="38"/>
      <c r="BN1994" s="38"/>
    </row>
    <row r="1995" spans="1:66" s="197" customFormat="1" ht="14.25" customHeight="1">
      <c r="A1995" s="13"/>
      <c r="B1995" s="62"/>
      <c r="C1995" s="65"/>
      <c r="D1995" s="152"/>
      <c r="E1995" s="153"/>
      <c r="F1995" s="153">
        <v>1</v>
      </c>
      <c r="G1995" s="18"/>
      <c r="H1995" s="18"/>
      <c r="I1995" s="16"/>
      <c r="J1995" s="16"/>
      <c r="K1995" s="16">
        <v>1</v>
      </c>
      <c r="L1995" s="16"/>
      <c r="M1995" s="16"/>
      <c r="N1995" s="16"/>
      <c r="O1995" s="18"/>
      <c r="P1995" s="18" t="s">
        <v>1644</v>
      </c>
      <c r="S1995" s="38"/>
      <c r="T1995" s="38"/>
      <c r="U1995" s="38"/>
      <c r="V1995" s="38"/>
      <c r="W1995" s="38"/>
      <c r="X1995" s="38"/>
      <c r="Y1995" s="38"/>
      <c r="Z1995" s="38"/>
      <c r="AA1995" s="38"/>
      <c r="AB1995" s="38"/>
      <c r="AC1995" s="38"/>
      <c r="AD1995" s="38"/>
      <c r="AE1995" s="38"/>
      <c r="AF1995" s="38"/>
      <c r="AG1995" s="38"/>
      <c r="AH1995" s="38"/>
      <c r="AI1995" s="38"/>
      <c r="AJ1995" s="38"/>
      <c r="AK1995" s="38"/>
      <c r="AL1995" s="38"/>
      <c r="AM1995" s="38"/>
      <c r="AN1995" s="38"/>
      <c r="AO1995" s="38"/>
      <c r="AP1995" s="38"/>
      <c r="AQ1995" s="38"/>
      <c r="AR1995" s="38"/>
      <c r="AS1995" s="38"/>
      <c r="AT1995" s="38"/>
      <c r="AU1995" s="38"/>
      <c r="AV1995" s="38"/>
      <c r="AW1995" s="38"/>
      <c r="AX1995" s="38"/>
      <c r="AY1995" s="38"/>
      <c r="AZ1995" s="38"/>
      <c r="BA1995" s="38"/>
      <c r="BB1995" s="38"/>
      <c r="BC1995" s="38"/>
      <c r="BD1995" s="38"/>
      <c r="BE1995" s="38"/>
      <c r="BF1995" s="38"/>
      <c r="BG1995" s="38"/>
      <c r="BH1995" s="38"/>
      <c r="BI1995" s="38"/>
      <c r="BJ1995" s="38"/>
      <c r="BK1995" s="38"/>
      <c r="BL1995" s="38"/>
      <c r="BM1995" s="38"/>
      <c r="BN1995" s="38"/>
    </row>
    <row r="1996" spans="1:16" ht="14.25" customHeight="1">
      <c r="A1996" s="6">
        <v>28</v>
      </c>
      <c r="B1996" s="51" t="s">
        <v>1974</v>
      </c>
      <c r="C1996" s="148">
        <v>5</v>
      </c>
      <c r="D1996" s="150">
        <v>1</v>
      </c>
      <c r="E1996" s="151">
        <v>1</v>
      </c>
      <c r="F1996" s="106"/>
      <c r="G1996" s="12">
        <v>1514</v>
      </c>
      <c r="J1996" s="9">
        <v>1</v>
      </c>
      <c r="P1996" s="12" t="s">
        <v>1644</v>
      </c>
    </row>
    <row r="1997" spans="1:16" ht="14.25" customHeight="1">
      <c r="A1997" s="6">
        <v>29</v>
      </c>
      <c r="B1997" s="51" t="s">
        <v>1975</v>
      </c>
      <c r="C1997" s="148">
        <v>5</v>
      </c>
      <c r="D1997" s="150">
        <v>1</v>
      </c>
      <c r="E1997" s="151">
        <v>1</v>
      </c>
      <c r="F1997" s="106"/>
      <c r="G1997" s="12">
        <v>1514</v>
      </c>
      <c r="J1997" s="9">
        <v>1</v>
      </c>
      <c r="P1997" s="12" t="s">
        <v>1644</v>
      </c>
    </row>
    <row r="1998" spans="1:16" ht="14.25" customHeight="1">
      <c r="A1998" s="6">
        <v>30</v>
      </c>
      <c r="B1998" s="51" t="s">
        <v>1976</v>
      </c>
      <c r="C1998" s="42">
        <v>5</v>
      </c>
      <c r="D1998" s="9">
        <v>4</v>
      </c>
      <c r="E1998" s="10">
        <v>1</v>
      </c>
      <c r="F1998" s="11"/>
      <c r="G1998" s="12">
        <v>1514</v>
      </c>
      <c r="H1998" s="12" t="s">
        <v>1956</v>
      </c>
      <c r="I1998" s="9">
        <v>1</v>
      </c>
      <c r="P1998" s="12" t="s">
        <v>1644</v>
      </c>
    </row>
    <row r="1999" spans="1:16" ht="14.25" customHeight="1">
      <c r="A1999" s="6"/>
      <c r="B1999" s="51"/>
      <c r="E1999" s="10">
        <v>0.5</v>
      </c>
      <c r="F1999" s="11"/>
      <c r="H1999" s="12" t="s">
        <v>1926</v>
      </c>
      <c r="I1999" s="9">
        <v>0.5</v>
      </c>
      <c r="M1999" s="12" t="s">
        <v>117</v>
      </c>
      <c r="P1999" s="12" t="s">
        <v>1644</v>
      </c>
    </row>
    <row r="2000" spans="1:16" ht="14.25" customHeight="1">
      <c r="A2000" s="6"/>
      <c r="B2000" s="51"/>
      <c r="E2000" s="10">
        <v>1</v>
      </c>
      <c r="F2000" s="11"/>
      <c r="J2000" s="9">
        <v>1</v>
      </c>
      <c r="P2000" s="12" t="s">
        <v>1644</v>
      </c>
    </row>
    <row r="2001" spans="1:16" ht="14.25" customHeight="1">
      <c r="A2001" s="6"/>
      <c r="B2001" s="51"/>
      <c r="E2001" s="10">
        <v>0.5</v>
      </c>
      <c r="F2001" s="11"/>
      <c r="J2001" s="9">
        <v>0.5</v>
      </c>
      <c r="M2001" s="9" t="s">
        <v>117</v>
      </c>
      <c r="P2001" s="12" t="s">
        <v>1644</v>
      </c>
    </row>
    <row r="2002" spans="1:16" ht="14.25" customHeight="1">
      <c r="A2002" s="6"/>
      <c r="B2002" s="51"/>
      <c r="E2002" s="10">
        <v>0.5</v>
      </c>
      <c r="F2002" s="11"/>
      <c r="H2002" s="12" t="s">
        <v>1945</v>
      </c>
      <c r="I2002" s="9">
        <v>0.5</v>
      </c>
      <c r="M2002" s="9" t="s">
        <v>117</v>
      </c>
      <c r="P2002" s="12" t="s">
        <v>1644</v>
      </c>
    </row>
    <row r="2003" spans="1:13" ht="14.25" customHeight="1">
      <c r="A2003" s="6"/>
      <c r="B2003" s="51"/>
      <c r="E2003" s="10">
        <v>0.5</v>
      </c>
      <c r="F2003" s="11"/>
      <c r="H2003" s="12" t="s">
        <v>46</v>
      </c>
      <c r="I2003" s="9">
        <v>0.5</v>
      </c>
      <c r="M2003" s="9" t="s">
        <v>117</v>
      </c>
    </row>
    <row r="2004" spans="1:66" s="197" customFormat="1" ht="14.25" customHeight="1">
      <c r="A2004" s="13">
        <v>32</v>
      </c>
      <c r="B2004" s="62" t="s">
        <v>1977</v>
      </c>
      <c r="C2004" s="61">
        <v>5</v>
      </c>
      <c r="D2004" s="16">
        <v>1</v>
      </c>
      <c r="E2004" s="17"/>
      <c r="F2004" s="17">
        <v>1</v>
      </c>
      <c r="G2004" s="18">
        <v>1514</v>
      </c>
      <c r="H2004" s="18"/>
      <c r="I2004" s="16"/>
      <c r="J2004" s="16"/>
      <c r="K2004" s="16">
        <v>1</v>
      </c>
      <c r="L2004" s="16"/>
      <c r="M2004" s="16"/>
      <c r="N2004" s="16"/>
      <c r="O2004" s="18"/>
      <c r="P2004" s="18" t="s">
        <v>1644</v>
      </c>
      <c r="S2004" s="38"/>
      <c r="T2004" s="38"/>
      <c r="U2004" s="38"/>
      <c r="V2004" s="38"/>
      <c r="W2004" s="38"/>
      <c r="X2004" s="38"/>
      <c r="Y2004" s="38"/>
      <c r="Z2004" s="38"/>
      <c r="AA2004" s="38"/>
      <c r="AB2004" s="38"/>
      <c r="AC2004" s="38"/>
      <c r="AD2004" s="38"/>
      <c r="AE2004" s="38"/>
      <c r="AF2004" s="38"/>
      <c r="AG2004" s="38"/>
      <c r="AH2004" s="38"/>
      <c r="AI2004" s="38"/>
      <c r="AJ2004" s="38"/>
      <c r="AK2004" s="38"/>
      <c r="AL2004" s="38"/>
      <c r="AM2004" s="38"/>
      <c r="AN2004" s="38"/>
      <c r="AO2004" s="38"/>
      <c r="AP2004" s="38"/>
      <c r="AQ2004" s="38"/>
      <c r="AR2004" s="38"/>
      <c r="AS2004" s="38"/>
      <c r="AT2004" s="38"/>
      <c r="AU2004" s="38"/>
      <c r="AV2004" s="38"/>
      <c r="AW2004" s="38"/>
      <c r="AX2004" s="38"/>
      <c r="AY2004" s="38"/>
      <c r="AZ2004" s="38"/>
      <c r="BA2004" s="38"/>
      <c r="BB2004" s="38"/>
      <c r="BC2004" s="38"/>
      <c r="BD2004" s="38"/>
      <c r="BE2004" s="38"/>
      <c r="BF2004" s="38"/>
      <c r="BG2004" s="38"/>
      <c r="BH2004" s="38"/>
      <c r="BI2004" s="38"/>
      <c r="BJ2004" s="38"/>
      <c r="BK2004" s="38"/>
      <c r="BL2004" s="38"/>
      <c r="BM2004" s="38"/>
      <c r="BN2004" s="38"/>
    </row>
    <row r="2005" spans="1:6" ht="15" customHeight="1">
      <c r="A2005" s="6"/>
      <c r="B2005" s="146" t="s">
        <v>1978</v>
      </c>
      <c r="C2005" s="20"/>
      <c r="E2005" s="11"/>
      <c r="F2005" s="11"/>
    </row>
    <row r="2006" spans="1:16" ht="14.25" customHeight="1">
      <c r="A2006" s="6">
        <v>33</v>
      </c>
      <c r="B2006" s="22" t="s">
        <v>1979</v>
      </c>
      <c r="C2006" s="8">
        <v>7</v>
      </c>
      <c r="D2006" s="9">
        <v>1</v>
      </c>
      <c r="E2006" s="10">
        <v>1</v>
      </c>
      <c r="F2006" s="11"/>
      <c r="G2006" s="12">
        <v>1714</v>
      </c>
      <c r="J2006" s="9">
        <v>1</v>
      </c>
      <c r="P2006" s="12" t="s">
        <v>1003</v>
      </c>
    </row>
    <row r="2007" spans="1:16" ht="14.25" customHeight="1">
      <c r="A2007" s="6">
        <v>34</v>
      </c>
      <c r="B2007" s="51" t="s">
        <v>1980</v>
      </c>
      <c r="C2007" s="42">
        <v>5</v>
      </c>
      <c r="D2007" s="9">
        <v>1</v>
      </c>
      <c r="E2007" s="10">
        <v>1</v>
      </c>
      <c r="F2007" s="11"/>
      <c r="G2007" s="12">
        <v>1514</v>
      </c>
      <c r="H2007" s="12" t="s">
        <v>1981</v>
      </c>
      <c r="I2007" s="9">
        <v>1</v>
      </c>
      <c r="P2007" s="12" t="s">
        <v>1003</v>
      </c>
    </row>
    <row r="2008" spans="1:66" s="197" customFormat="1" ht="14.25" customHeight="1">
      <c r="A2008" s="13">
        <v>35</v>
      </c>
      <c r="B2008" s="62" t="s">
        <v>1170</v>
      </c>
      <c r="C2008" s="61">
        <v>5</v>
      </c>
      <c r="D2008" s="16">
        <v>1</v>
      </c>
      <c r="E2008" s="17"/>
      <c r="F2008" s="17">
        <v>1</v>
      </c>
      <c r="G2008" s="18">
        <v>1514</v>
      </c>
      <c r="H2008" s="18" t="s">
        <v>1637</v>
      </c>
      <c r="I2008" s="16">
        <v>0.5</v>
      </c>
      <c r="J2008" s="16"/>
      <c r="K2008" s="16"/>
      <c r="L2008" s="16"/>
      <c r="M2008" s="16" t="s">
        <v>117</v>
      </c>
      <c r="N2008" s="16"/>
      <c r="O2008" s="18"/>
      <c r="P2008" s="18" t="s">
        <v>1003</v>
      </c>
      <c r="S2008" s="38"/>
      <c r="T2008" s="38"/>
      <c r="U2008" s="38"/>
      <c r="V2008" s="38"/>
      <c r="W2008" s="38"/>
      <c r="X2008" s="38"/>
      <c r="Y2008" s="38"/>
      <c r="Z2008" s="38"/>
      <c r="AA2008" s="38"/>
      <c r="AB2008" s="38"/>
      <c r="AC2008" s="38"/>
      <c r="AD2008" s="38"/>
      <c r="AE2008" s="38"/>
      <c r="AF2008" s="38"/>
      <c r="AG2008" s="38"/>
      <c r="AH2008" s="38"/>
      <c r="AI2008" s="38"/>
      <c r="AJ2008" s="38"/>
      <c r="AK2008" s="38"/>
      <c r="AL2008" s="38"/>
      <c r="AM2008" s="38"/>
      <c r="AN2008" s="38"/>
      <c r="AO2008" s="38"/>
      <c r="AP2008" s="38"/>
      <c r="AQ2008" s="38"/>
      <c r="AR2008" s="38"/>
      <c r="AS2008" s="38"/>
      <c r="AT2008" s="38"/>
      <c r="AU2008" s="38"/>
      <c r="AV2008" s="38"/>
      <c r="AW2008" s="38"/>
      <c r="AX2008" s="38"/>
      <c r="AY2008" s="38"/>
      <c r="AZ2008" s="38"/>
      <c r="BA2008" s="38"/>
      <c r="BB2008" s="38"/>
      <c r="BC2008" s="38"/>
      <c r="BD2008" s="38"/>
      <c r="BE2008" s="38"/>
      <c r="BF2008" s="38"/>
      <c r="BG2008" s="38"/>
      <c r="BH2008" s="38"/>
      <c r="BI2008" s="38"/>
      <c r="BJ2008" s="38"/>
      <c r="BK2008" s="38"/>
      <c r="BL2008" s="38"/>
      <c r="BM2008" s="38"/>
      <c r="BN2008" s="38"/>
    </row>
    <row r="2009" spans="1:66" s="197" customFormat="1" ht="14.25" customHeight="1">
      <c r="A2009" s="13"/>
      <c r="B2009" s="62"/>
      <c r="C2009" s="61"/>
      <c r="D2009" s="16"/>
      <c r="E2009" s="17"/>
      <c r="F2009" s="17"/>
      <c r="G2009" s="18"/>
      <c r="H2009" s="18"/>
      <c r="I2009" s="16"/>
      <c r="J2009" s="16">
        <v>0.5</v>
      </c>
      <c r="K2009" s="16"/>
      <c r="L2009" s="16"/>
      <c r="M2009" s="16"/>
      <c r="N2009" s="16"/>
      <c r="O2009" s="18"/>
      <c r="P2009" s="18"/>
      <c r="S2009" s="38"/>
      <c r="T2009" s="38"/>
      <c r="U2009" s="38"/>
      <c r="V2009" s="38"/>
      <c r="W2009" s="38"/>
      <c r="X2009" s="38"/>
      <c r="Y2009" s="38"/>
      <c r="Z2009" s="38"/>
      <c r="AA2009" s="38"/>
      <c r="AB2009" s="38"/>
      <c r="AC2009" s="38"/>
      <c r="AD2009" s="38"/>
      <c r="AE2009" s="38"/>
      <c r="AF2009" s="38"/>
      <c r="AG2009" s="38"/>
      <c r="AH2009" s="38"/>
      <c r="AI2009" s="38"/>
      <c r="AJ2009" s="38"/>
      <c r="AK2009" s="38"/>
      <c r="AL2009" s="38"/>
      <c r="AM2009" s="38"/>
      <c r="AN2009" s="38"/>
      <c r="AO2009" s="38"/>
      <c r="AP2009" s="38"/>
      <c r="AQ2009" s="38"/>
      <c r="AR2009" s="38"/>
      <c r="AS2009" s="38"/>
      <c r="AT2009" s="38"/>
      <c r="AU2009" s="38"/>
      <c r="AV2009" s="38"/>
      <c r="AW2009" s="38"/>
      <c r="AX2009" s="38"/>
      <c r="AY2009" s="38"/>
      <c r="AZ2009" s="38"/>
      <c r="BA2009" s="38"/>
      <c r="BB2009" s="38"/>
      <c r="BC2009" s="38"/>
      <c r="BD2009" s="38"/>
      <c r="BE2009" s="38"/>
      <c r="BF2009" s="38"/>
      <c r="BG2009" s="38"/>
      <c r="BH2009" s="38"/>
      <c r="BI2009" s="38"/>
      <c r="BJ2009" s="38"/>
      <c r="BK2009" s="38"/>
      <c r="BL2009" s="38"/>
      <c r="BM2009" s="38"/>
      <c r="BN2009" s="38"/>
    </row>
    <row r="2010" spans="1:16" ht="14.25" customHeight="1">
      <c r="A2010" s="6">
        <v>36</v>
      </c>
      <c r="B2010" s="51" t="s">
        <v>1980</v>
      </c>
      <c r="C2010" s="42">
        <v>4</v>
      </c>
      <c r="D2010" s="9">
        <v>1</v>
      </c>
      <c r="E2010" s="10">
        <v>1</v>
      </c>
      <c r="F2010" s="11"/>
      <c r="G2010" s="12">
        <v>1414</v>
      </c>
      <c r="H2010" s="12" t="s">
        <v>1982</v>
      </c>
      <c r="I2010" s="9">
        <v>1</v>
      </c>
      <c r="P2010" s="12" t="s">
        <v>1003</v>
      </c>
    </row>
    <row r="2011" spans="1:66" s="197" customFormat="1" ht="14.25" customHeight="1">
      <c r="A2011" s="13">
        <v>37</v>
      </c>
      <c r="B2011" s="62" t="s">
        <v>1170</v>
      </c>
      <c r="C2011" s="61">
        <v>4</v>
      </c>
      <c r="D2011" s="16">
        <v>2</v>
      </c>
      <c r="E2011" s="17"/>
      <c r="F2011" s="17">
        <v>1</v>
      </c>
      <c r="G2011" s="18">
        <v>1414</v>
      </c>
      <c r="H2011" s="18" t="s">
        <v>1983</v>
      </c>
      <c r="I2011" s="16">
        <v>1</v>
      </c>
      <c r="J2011" s="16"/>
      <c r="K2011" s="16"/>
      <c r="L2011" s="16"/>
      <c r="M2011" s="16"/>
      <c r="N2011" s="16"/>
      <c r="O2011" s="18"/>
      <c r="P2011" s="18" t="s">
        <v>1003</v>
      </c>
      <c r="S2011" s="38"/>
      <c r="T2011" s="38"/>
      <c r="U2011" s="38"/>
      <c r="V2011" s="38"/>
      <c r="W2011" s="38"/>
      <c r="X2011" s="38"/>
      <c r="Y2011" s="38"/>
      <c r="Z2011" s="38"/>
      <c r="AA2011" s="38"/>
      <c r="AB2011" s="38"/>
      <c r="AC2011" s="38"/>
      <c r="AD2011" s="38"/>
      <c r="AE2011" s="38"/>
      <c r="AF2011" s="38"/>
      <c r="AG2011" s="38"/>
      <c r="AH2011" s="38"/>
      <c r="AI2011" s="38"/>
      <c r="AJ2011" s="38"/>
      <c r="AK2011" s="38"/>
      <c r="AL2011" s="38"/>
      <c r="AM2011" s="38"/>
      <c r="AN2011" s="38"/>
      <c r="AO2011" s="38"/>
      <c r="AP2011" s="38"/>
      <c r="AQ2011" s="38"/>
      <c r="AR2011" s="38"/>
      <c r="AS2011" s="38"/>
      <c r="AT2011" s="38"/>
      <c r="AU2011" s="38"/>
      <c r="AV2011" s="38"/>
      <c r="AW2011" s="38"/>
      <c r="AX2011" s="38"/>
      <c r="AY2011" s="38"/>
      <c r="AZ2011" s="38"/>
      <c r="BA2011" s="38"/>
      <c r="BB2011" s="38"/>
      <c r="BC2011" s="38"/>
      <c r="BD2011" s="38"/>
      <c r="BE2011" s="38"/>
      <c r="BF2011" s="38"/>
      <c r="BG2011" s="38"/>
      <c r="BH2011" s="38"/>
      <c r="BI2011" s="38"/>
      <c r="BJ2011" s="38"/>
      <c r="BK2011" s="38"/>
      <c r="BL2011" s="38"/>
      <c r="BM2011" s="38"/>
      <c r="BN2011" s="38"/>
    </row>
    <row r="2012" spans="1:66" s="197" customFormat="1" ht="14.25" customHeight="1">
      <c r="A2012" s="13"/>
      <c r="B2012" s="62"/>
      <c r="C2012" s="61"/>
      <c r="D2012" s="16"/>
      <c r="E2012" s="17"/>
      <c r="F2012" s="17">
        <v>0.5</v>
      </c>
      <c r="G2012" s="18"/>
      <c r="H2012" s="18" t="s">
        <v>1984</v>
      </c>
      <c r="I2012" s="16">
        <v>0.5</v>
      </c>
      <c r="J2012" s="16"/>
      <c r="K2012" s="16"/>
      <c r="L2012" s="16"/>
      <c r="M2012" s="16" t="s">
        <v>117</v>
      </c>
      <c r="N2012" s="16"/>
      <c r="O2012" s="18"/>
      <c r="P2012" s="18" t="s">
        <v>1003</v>
      </c>
      <c r="S2012" s="38"/>
      <c r="T2012" s="38"/>
      <c r="U2012" s="38"/>
      <c r="V2012" s="38"/>
      <c r="W2012" s="38"/>
      <c r="X2012" s="38"/>
      <c r="Y2012" s="38"/>
      <c r="Z2012" s="38"/>
      <c r="AA2012" s="38"/>
      <c r="AB2012" s="38"/>
      <c r="AC2012" s="38"/>
      <c r="AD2012" s="38"/>
      <c r="AE2012" s="38"/>
      <c r="AF2012" s="38"/>
      <c r="AG2012" s="38"/>
      <c r="AH2012" s="38"/>
      <c r="AI2012" s="38"/>
      <c r="AJ2012" s="38"/>
      <c r="AK2012" s="38"/>
      <c r="AL2012" s="38"/>
      <c r="AM2012" s="38"/>
      <c r="AN2012" s="38"/>
      <c r="AO2012" s="38"/>
      <c r="AP2012" s="38"/>
      <c r="AQ2012" s="38"/>
      <c r="AR2012" s="38"/>
      <c r="AS2012" s="38"/>
      <c r="AT2012" s="38"/>
      <c r="AU2012" s="38"/>
      <c r="AV2012" s="38"/>
      <c r="AW2012" s="38"/>
      <c r="AX2012" s="38"/>
      <c r="AY2012" s="38"/>
      <c r="AZ2012" s="38"/>
      <c r="BA2012" s="38"/>
      <c r="BB2012" s="38"/>
      <c r="BC2012" s="38"/>
      <c r="BD2012" s="38"/>
      <c r="BE2012" s="38"/>
      <c r="BF2012" s="38"/>
      <c r="BG2012" s="38"/>
      <c r="BH2012" s="38"/>
      <c r="BI2012" s="38"/>
      <c r="BJ2012" s="38"/>
      <c r="BK2012" s="38"/>
      <c r="BL2012" s="38"/>
      <c r="BM2012" s="38"/>
      <c r="BN2012" s="38"/>
    </row>
    <row r="2013" spans="1:66" s="197" customFormat="1" ht="14.25" customHeight="1">
      <c r="A2013" s="13"/>
      <c r="B2013" s="62"/>
      <c r="C2013" s="61"/>
      <c r="D2013" s="16"/>
      <c r="E2013" s="17"/>
      <c r="F2013" s="17">
        <v>0.5</v>
      </c>
      <c r="G2013" s="18"/>
      <c r="H2013" s="18"/>
      <c r="I2013" s="16"/>
      <c r="J2013" s="16">
        <v>0.5</v>
      </c>
      <c r="K2013" s="16"/>
      <c r="L2013" s="16"/>
      <c r="M2013" s="16"/>
      <c r="N2013" s="16"/>
      <c r="O2013" s="18"/>
      <c r="P2013" s="18"/>
      <c r="S2013" s="38"/>
      <c r="T2013" s="38"/>
      <c r="U2013" s="38"/>
      <c r="V2013" s="38"/>
      <c r="W2013" s="38"/>
      <c r="X2013" s="38"/>
      <c r="Y2013" s="38"/>
      <c r="Z2013" s="38"/>
      <c r="AA2013" s="38"/>
      <c r="AB2013" s="38"/>
      <c r="AC2013" s="38"/>
      <c r="AD2013" s="38"/>
      <c r="AE2013" s="38"/>
      <c r="AF2013" s="38"/>
      <c r="AG2013" s="38"/>
      <c r="AH2013" s="38"/>
      <c r="AI2013" s="38"/>
      <c r="AJ2013" s="38"/>
      <c r="AK2013" s="38"/>
      <c r="AL2013" s="38"/>
      <c r="AM2013" s="38"/>
      <c r="AN2013" s="38"/>
      <c r="AO2013" s="38"/>
      <c r="AP2013" s="38"/>
      <c r="AQ2013" s="38"/>
      <c r="AR2013" s="38"/>
      <c r="AS2013" s="38"/>
      <c r="AT2013" s="38"/>
      <c r="AU2013" s="38"/>
      <c r="AV2013" s="38"/>
      <c r="AW2013" s="38"/>
      <c r="AX2013" s="38"/>
      <c r="AY2013" s="38"/>
      <c r="AZ2013" s="38"/>
      <c r="BA2013" s="38"/>
      <c r="BB2013" s="38"/>
      <c r="BC2013" s="38"/>
      <c r="BD2013" s="38"/>
      <c r="BE2013" s="38"/>
      <c r="BF2013" s="38"/>
      <c r="BG2013" s="38"/>
      <c r="BH2013" s="38"/>
      <c r="BI2013" s="38"/>
      <c r="BJ2013" s="38"/>
      <c r="BK2013" s="38"/>
      <c r="BL2013" s="38"/>
      <c r="BM2013" s="38"/>
      <c r="BN2013" s="38"/>
    </row>
    <row r="2014" spans="1:66" s="197" customFormat="1" ht="14.25" customHeight="1">
      <c r="A2014" s="13">
        <v>38</v>
      </c>
      <c r="B2014" s="62" t="s">
        <v>1170</v>
      </c>
      <c r="C2014" s="61">
        <v>3</v>
      </c>
      <c r="D2014" s="16">
        <v>1</v>
      </c>
      <c r="E2014" s="17"/>
      <c r="F2014" s="17">
        <v>1</v>
      </c>
      <c r="G2014" s="18">
        <v>1393</v>
      </c>
      <c r="H2014" s="18"/>
      <c r="I2014" s="16"/>
      <c r="J2014" s="16">
        <v>1</v>
      </c>
      <c r="K2014" s="16"/>
      <c r="L2014" s="16"/>
      <c r="M2014" s="16"/>
      <c r="N2014" s="16"/>
      <c r="O2014" s="18"/>
      <c r="P2014" s="18" t="s">
        <v>1003</v>
      </c>
      <c r="S2014" s="38"/>
      <c r="T2014" s="38"/>
      <c r="U2014" s="38"/>
      <c r="V2014" s="38"/>
      <c r="W2014" s="38"/>
      <c r="X2014" s="38"/>
      <c r="Y2014" s="38"/>
      <c r="Z2014" s="38"/>
      <c r="AA2014" s="38"/>
      <c r="AB2014" s="38"/>
      <c r="AC2014" s="38"/>
      <c r="AD2014" s="38"/>
      <c r="AE2014" s="38"/>
      <c r="AF2014" s="38"/>
      <c r="AG2014" s="38"/>
      <c r="AH2014" s="38"/>
      <c r="AI2014" s="38"/>
      <c r="AJ2014" s="38"/>
      <c r="AK2014" s="38"/>
      <c r="AL2014" s="38"/>
      <c r="AM2014" s="38"/>
      <c r="AN2014" s="38"/>
      <c r="AO2014" s="38"/>
      <c r="AP2014" s="38"/>
      <c r="AQ2014" s="38"/>
      <c r="AR2014" s="38"/>
      <c r="AS2014" s="38"/>
      <c r="AT2014" s="38"/>
      <c r="AU2014" s="38"/>
      <c r="AV2014" s="38"/>
      <c r="AW2014" s="38"/>
      <c r="AX2014" s="38"/>
      <c r="AY2014" s="38"/>
      <c r="AZ2014" s="38"/>
      <c r="BA2014" s="38"/>
      <c r="BB2014" s="38"/>
      <c r="BC2014" s="38"/>
      <c r="BD2014" s="38"/>
      <c r="BE2014" s="38"/>
      <c r="BF2014" s="38"/>
      <c r="BG2014" s="38"/>
      <c r="BH2014" s="38"/>
      <c r="BI2014" s="38"/>
      <c r="BJ2014" s="38"/>
      <c r="BK2014" s="38"/>
      <c r="BL2014" s="38"/>
      <c r="BM2014" s="38"/>
      <c r="BN2014" s="38"/>
    </row>
    <row r="2015" spans="1:66" s="197" customFormat="1" ht="14.25" customHeight="1">
      <c r="A2015" s="13">
        <v>39</v>
      </c>
      <c r="B2015" s="62" t="s">
        <v>1170</v>
      </c>
      <c r="C2015" s="61">
        <v>2</v>
      </c>
      <c r="D2015" s="16">
        <v>4</v>
      </c>
      <c r="E2015" s="17"/>
      <c r="F2015" s="17">
        <v>1</v>
      </c>
      <c r="G2015" s="18">
        <v>1383</v>
      </c>
      <c r="H2015" s="18" t="s">
        <v>1984</v>
      </c>
      <c r="I2015" s="16">
        <v>1</v>
      </c>
      <c r="J2015" s="16"/>
      <c r="K2015" s="16"/>
      <c r="L2015" s="16"/>
      <c r="M2015" s="16"/>
      <c r="N2015" s="16"/>
      <c r="O2015" s="18"/>
      <c r="P2015" s="18" t="s">
        <v>1003</v>
      </c>
      <c r="S2015" s="38"/>
      <c r="T2015" s="38"/>
      <c r="U2015" s="38"/>
      <c r="V2015" s="38"/>
      <c r="W2015" s="38"/>
      <c r="X2015" s="38"/>
      <c r="Y2015" s="38"/>
      <c r="Z2015" s="38"/>
      <c r="AA2015" s="38"/>
      <c r="AB2015" s="38"/>
      <c r="AC2015" s="38"/>
      <c r="AD2015" s="38"/>
      <c r="AE2015" s="38"/>
      <c r="AF2015" s="38"/>
      <c r="AG2015" s="38"/>
      <c r="AH2015" s="38"/>
      <c r="AI2015" s="38"/>
      <c r="AJ2015" s="38"/>
      <c r="AK2015" s="38"/>
      <c r="AL2015" s="38"/>
      <c r="AM2015" s="38"/>
      <c r="AN2015" s="38"/>
      <c r="AO2015" s="38"/>
      <c r="AP2015" s="38"/>
      <c r="AQ2015" s="38"/>
      <c r="AR2015" s="38"/>
      <c r="AS2015" s="38"/>
      <c r="AT2015" s="38"/>
      <c r="AU2015" s="38"/>
      <c r="AV2015" s="38"/>
      <c r="AW2015" s="38"/>
      <c r="AX2015" s="38"/>
      <c r="AY2015" s="38"/>
      <c r="AZ2015" s="38"/>
      <c r="BA2015" s="38"/>
      <c r="BB2015" s="38"/>
      <c r="BC2015" s="38"/>
      <c r="BD2015" s="38"/>
      <c r="BE2015" s="38"/>
      <c r="BF2015" s="38"/>
      <c r="BG2015" s="38"/>
      <c r="BH2015" s="38"/>
      <c r="BI2015" s="38"/>
      <c r="BJ2015" s="38"/>
      <c r="BK2015" s="38"/>
      <c r="BL2015" s="38"/>
      <c r="BM2015" s="38"/>
      <c r="BN2015" s="38"/>
    </row>
    <row r="2016" spans="1:66" s="197" customFormat="1" ht="14.25" customHeight="1">
      <c r="A2016" s="13"/>
      <c r="B2016" s="62"/>
      <c r="C2016" s="61"/>
      <c r="D2016" s="16"/>
      <c r="E2016" s="17"/>
      <c r="F2016" s="17">
        <v>1</v>
      </c>
      <c r="G2016" s="18"/>
      <c r="H2016" s="18" t="s">
        <v>1985</v>
      </c>
      <c r="I2016" s="16">
        <v>1</v>
      </c>
      <c r="J2016" s="16"/>
      <c r="K2016" s="16"/>
      <c r="L2016" s="16"/>
      <c r="M2016" s="16"/>
      <c r="N2016" s="16"/>
      <c r="O2016" s="18"/>
      <c r="P2016" s="18" t="s">
        <v>1003</v>
      </c>
      <c r="S2016" s="38"/>
      <c r="T2016" s="38"/>
      <c r="U2016" s="38"/>
      <c r="V2016" s="38"/>
      <c r="W2016" s="38"/>
      <c r="X2016" s="38"/>
      <c r="Y2016" s="38"/>
      <c r="Z2016" s="38"/>
      <c r="AA2016" s="38"/>
      <c r="AB2016" s="38"/>
      <c r="AC2016" s="38"/>
      <c r="AD2016" s="38"/>
      <c r="AE2016" s="38"/>
      <c r="AF2016" s="38"/>
      <c r="AG2016" s="38"/>
      <c r="AH2016" s="38"/>
      <c r="AI2016" s="38"/>
      <c r="AJ2016" s="38"/>
      <c r="AK2016" s="38"/>
      <c r="AL2016" s="38"/>
      <c r="AM2016" s="38"/>
      <c r="AN2016" s="38"/>
      <c r="AO2016" s="38"/>
      <c r="AP2016" s="38"/>
      <c r="AQ2016" s="38"/>
      <c r="AR2016" s="38"/>
      <c r="AS2016" s="38"/>
      <c r="AT2016" s="38"/>
      <c r="AU2016" s="38"/>
      <c r="AV2016" s="38"/>
      <c r="AW2016" s="38"/>
      <c r="AX2016" s="38"/>
      <c r="AY2016" s="38"/>
      <c r="AZ2016" s="38"/>
      <c r="BA2016" s="38"/>
      <c r="BB2016" s="38"/>
      <c r="BC2016" s="38"/>
      <c r="BD2016" s="38"/>
      <c r="BE2016" s="38"/>
      <c r="BF2016" s="38"/>
      <c r="BG2016" s="38"/>
      <c r="BH2016" s="38"/>
      <c r="BI2016" s="38"/>
      <c r="BJ2016" s="38"/>
      <c r="BK2016" s="38"/>
      <c r="BL2016" s="38"/>
      <c r="BM2016" s="38"/>
      <c r="BN2016" s="38"/>
    </row>
    <row r="2017" spans="1:66" s="197" customFormat="1" ht="14.25" customHeight="1">
      <c r="A2017" s="13"/>
      <c r="B2017" s="62"/>
      <c r="C2017" s="61"/>
      <c r="D2017" s="16"/>
      <c r="E2017" s="17"/>
      <c r="F2017" s="17">
        <v>1</v>
      </c>
      <c r="G2017" s="18"/>
      <c r="H2017" s="18" t="s">
        <v>1986</v>
      </c>
      <c r="I2017" s="16">
        <v>1</v>
      </c>
      <c r="J2017" s="16"/>
      <c r="K2017" s="16"/>
      <c r="L2017" s="16"/>
      <c r="M2017" s="16" t="s">
        <v>467</v>
      </c>
      <c r="N2017" s="16"/>
      <c r="O2017" s="18"/>
      <c r="P2017" s="18" t="s">
        <v>1003</v>
      </c>
      <c r="S2017" s="38"/>
      <c r="T2017" s="38"/>
      <c r="U2017" s="38"/>
      <c r="V2017" s="38"/>
      <c r="W2017" s="38"/>
      <c r="X2017" s="38"/>
      <c r="Y2017" s="38"/>
      <c r="Z2017" s="38"/>
      <c r="AA2017" s="38"/>
      <c r="AB2017" s="38"/>
      <c r="AC2017" s="38"/>
      <c r="AD2017" s="38"/>
      <c r="AE2017" s="38"/>
      <c r="AF2017" s="38"/>
      <c r="AG2017" s="38"/>
      <c r="AH2017" s="38"/>
      <c r="AI2017" s="38"/>
      <c r="AJ2017" s="38"/>
      <c r="AK2017" s="38"/>
      <c r="AL2017" s="38"/>
      <c r="AM2017" s="38"/>
      <c r="AN2017" s="38"/>
      <c r="AO2017" s="38"/>
      <c r="AP2017" s="38"/>
      <c r="AQ2017" s="38"/>
      <c r="AR2017" s="38"/>
      <c r="AS2017" s="38"/>
      <c r="AT2017" s="38"/>
      <c r="AU2017" s="38"/>
      <c r="AV2017" s="38"/>
      <c r="AW2017" s="38"/>
      <c r="AX2017" s="38"/>
      <c r="AY2017" s="38"/>
      <c r="AZ2017" s="38"/>
      <c r="BA2017" s="38"/>
      <c r="BB2017" s="38"/>
      <c r="BC2017" s="38"/>
      <c r="BD2017" s="38"/>
      <c r="BE2017" s="38"/>
      <c r="BF2017" s="38"/>
      <c r="BG2017" s="38"/>
      <c r="BH2017" s="38"/>
      <c r="BI2017" s="38"/>
      <c r="BJ2017" s="38"/>
      <c r="BK2017" s="38"/>
      <c r="BL2017" s="38"/>
      <c r="BM2017" s="38"/>
      <c r="BN2017" s="38"/>
    </row>
    <row r="2018" spans="1:66" s="197" customFormat="1" ht="14.25" customHeight="1">
      <c r="A2018" s="13"/>
      <c r="B2018" s="62"/>
      <c r="C2018" s="61"/>
      <c r="D2018" s="16"/>
      <c r="E2018" s="17"/>
      <c r="F2018" s="17">
        <v>1</v>
      </c>
      <c r="G2018" s="18"/>
      <c r="H2018" s="18" t="s">
        <v>1987</v>
      </c>
      <c r="I2018" s="16">
        <v>1</v>
      </c>
      <c r="J2018" s="16"/>
      <c r="K2018" s="16"/>
      <c r="L2018" s="16"/>
      <c r="M2018" s="16"/>
      <c r="N2018" s="16"/>
      <c r="O2018" s="18"/>
      <c r="P2018" s="18" t="s">
        <v>1003</v>
      </c>
      <c r="S2018" s="38"/>
      <c r="T2018" s="38"/>
      <c r="U2018" s="38"/>
      <c r="V2018" s="38"/>
      <c r="W2018" s="38"/>
      <c r="X2018" s="38"/>
      <c r="Y2018" s="38"/>
      <c r="Z2018" s="38"/>
      <c r="AA2018" s="38"/>
      <c r="AB2018" s="38"/>
      <c r="AC2018" s="38"/>
      <c r="AD2018" s="38"/>
      <c r="AE2018" s="38"/>
      <c r="AF2018" s="38"/>
      <c r="AG2018" s="38"/>
      <c r="AH2018" s="38"/>
      <c r="AI2018" s="38"/>
      <c r="AJ2018" s="38"/>
      <c r="AK2018" s="38"/>
      <c r="AL2018" s="38"/>
      <c r="AM2018" s="38"/>
      <c r="AN2018" s="38"/>
      <c r="AO2018" s="38"/>
      <c r="AP2018" s="38"/>
      <c r="AQ2018" s="38"/>
      <c r="AR2018" s="38"/>
      <c r="AS2018" s="38"/>
      <c r="AT2018" s="38"/>
      <c r="AU2018" s="38"/>
      <c r="AV2018" s="38"/>
      <c r="AW2018" s="38"/>
      <c r="AX2018" s="38"/>
      <c r="AY2018" s="38"/>
      <c r="AZ2018" s="38"/>
      <c r="BA2018" s="38"/>
      <c r="BB2018" s="38"/>
      <c r="BC2018" s="38"/>
      <c r="BD2018" s="38"/>
      <c r="BE2018" s="38"/>
      <c r="BF2018" s="38"/>
      <c r="BG2018" s="38"/>
      <c r="BH2018" s="38"/>
      <c r="BI2018" s="38"/>
      <c r="BJ2018" s="38"/>
      <c r="BK2018" s="38"/>
      <c r="BL2018" s="38"/>
      <c r="BM2018" s="38"/>
      <c r="BN2018" s="38"/>
    </row>
    <row r="2019" spans="1:16" ht="14.25" customHeight="1">
      <c r="A2019" s="281" t="s">
        <v>147</v>
      </c>
      <c r="B2019" s="281"/>
      <c r="C2019" s="68"/>
      <c r="D2019" s="11">
        <f>SUM(D1751:D2018)</f>
        <v>230</v>
      </c>
      <c r="E2019" s="11"/>
      <c r="F2019" s="11"/>
      <c r="G2019" s="19"/>
      <c r="H2019" s="19"/>
      <c r="I2019" s="11"/>
      <c r="J2019" s="11"/>
      <c r="K2019" s="11"/>
      <c r="L2019" s="11"/>
      <c r="M2019" s="11"/>
      <c r="N2019" s="11"/>
      <c r="O2019" s="19"/>
      <c r="P2019" s="19"/>
    </row>
    <row r="2020" spans="1:6" ht="15" customHeight="1">
      <c r="A2020" s="277" t="s">
        <v>122</v>
      </c>
      <c r="B2020" s="277"/>
      <c r="D2020" s="45">
        <f>D1913+D1926+D1969+D1970+D1973+D1974+D1982+D1994+D2004+D2008+D2011+D2014+D2015</f>
        <v>34</v>
      </c>
      <c r="E2020" s="43"/>
      <c r="F2020" s="43"/>
    </row>
    <row r="2021" spans="1:16" s="188" customFormat="1" ht="34.5" customHeight="1">
      <c r="A2021" s="214"/>
      <c r="B2021" s="49" t="s">
        <v>1988</v>
      </c>
      <c r="C2021" s="214"/>
      <c r="D2021" s="248">
        <f>SUM(E2021:F2021)</f>
        <v>57</v>
      </c>
      <c r="E2021" s="248">
        <v>47</v>
      </c>
      <c r="F2021" s="248">
        <f>SUM(F2022:F2087)</f>
        <v>10</v>
      </c>
      <c r="G2021" s="214"/>
      <c r="H2021" s="249"/>
      <c r="I2021" s="215"/>
      <c r="J2021" s="215"/>
      <c r="K2021" s="215"/>
      <c r="L2021" s="215"/>
      <c r="M2021" s="215"/>
      <c r="N2021" s="215"/>
      <c r="O2021" s="214"/>
      <c r="P2021" s="214"/>
    </row>
    <row r="2022" spans="1:16" ht="14.25" customHeight="1">
      <c r="A2022" s="6">
        <v>1</v>
      </c>
      <c r="B2022" s="7" t="s">
        <v>1209</v>
      </c>
      <c r="C2022" s="8">
        <v>12</v>
      </c>
      <c r="D2022" s="45">
        <v>1</v>
      </c>
      <c r="E2022" s="103">
        <v>1</v>
      </c>
      <c r="F2022" s="43"/>
      <c r="G2022" s="12">
        <v>2360</v>
      </c>
      <c r="H2022" s="12" t="s">
        <v>1989</v>
      </c>
      <c r="I2022" s="9">
        <v>1</v>
      </c>
      <c r="P2022" s="12" t="s">
        <v>1644</v>
      </c>
    </row>
    <row r="2023" spans="1:16" ht="27" customHeight="1">
      <c r="A2023" s="6">
        <v>2</v>
      </c>
      <c r="B2023" s="7" t="s">
        <v>1990</v>
      </c>
      <c r="C2023" s="8"/>
      <c r="D2023" s="45">
        <v>1</v>
      </c>
      <c r="E2023" s="103">
        <v>1</v>
      </c>
      <c r="F2023" s="43"/>
      <c r="G2023" s="12">
        <v>2124</v>
      </c>
      <c r="J2023" s="9">
        <v>1</v>
      </c>
      <c r="P2023" s="12" t="s">
        <v>1644</v>
      </c>
    </row>
    <row r="2024" spans="1:16" ht="27" customHeight="1">
      <c r="A2024" s="6">
        <v>3</v>
      </c>
      <c r="B2024" s="7" t="s">
        <v>1991</v>
      </c>
      <c r="C2024" s="8"/>
      <c r="D2024" s="45">
        <v>1</v>
      </c>
      <c r="E2024" s="103">
        <v>1</v>
      </c>
      <c r="F2024" s="43"/>
      <c r="G2024" s="12">
        <v>2124</v>
      </c>
      <c r="H2024" s="12" t="s">
        <v>1992</v>
      </c>
      <c r="I2024" s="9">
        <v>1</v>
      </c>
      <c r="P2024" s="12" t="s">
        <v>1644</v>
      </c>
    </row>
    <row r="2025" spans="1:16" ht="14.25" customHeight="1">
      <c r="A2025" s="6">
        <v>4</v>
      </c>
      <c r="B2025" s="7" t="s">
        <v>133</v>
      </c>
      <c r="C2025" s="8">
        <v>10</v>
      </c>
      <c r="D2025" s="9">
        <v>2</v>
      </c>
      <c r="E2025" s="10">
        <v>1</v>
      </c>
      <c r="F2025" s="11"/>
      <c r="G2025" s="12">
        <v>2026</v>
      </c>
      <c r="H2025" s="12" t="s">
        <v>1993</v>
      </c>
      <c r="I2025" s="9">
        <v>1</v>
      </c>
      <c r="N2025" s="143"/>
      <c r="O2025" s="37"/>
      <c r="P2025" s="12" t="s">
        <v>1644</v>
      </c>
    </row>
    <row r="2026" spans="1:16" ht="14.25" customHeight="1">
      <c r="A2026" s="6"/>
      <c r="B2026" s="7"/>
      <c r="C2026" s="8"/>
      <c r="E2026" s="10">
        <v>1</v>
      </c>
      <c r="F2026" s="11"/>
      <c r="H2026" s="12" t="s">
        <v>1181</v>
      </c>
      <c r="I2026" s="9">
        <v>1</v>
      </c>
      <c r="P2026" s="12" t="s">
        <v>1644</v>
      </c>
    </row>
    <row r="2027" spans="1:16" ht="25.5" customHeight="1">
      <c r="A2027" s="6">
        <v>5</v>
      </c>
      <c r="B2027" s="7" t="s">
        <v>1994</v>
      </c>
      <c r="C2027" s="8">
        <v>7</v>
      </c>
      <c r="D2027" s="9">
        <v>1</v>
      </c>
      <c r="E2027" s="10">
        <v>1</v>
      </c>
      <c r="F2027" s="11"/>
      <c r="G2027" s="12">
        <v>1714</v>
      </c>
      <c r="H2027" s="12" t="s">
        <v>1995</v>
      </c>
      <c r="I2027" s="9">
        <v>1</v>
      </c>
      <c r="P2027" s="12" t="s">
        <v>1644</v>
      </c>
    </row>
    <row r="2028" spans="1:16" ht="26.25" customHeight="1">
      <c r="A2028" s="6">
        <v>6</v>
      </c>
      <c r="B2028" s="7" t="s">
        <v>0</v>
      </c>
      <c r="C2028" s="8">
        <v>5</v>
      </c>
      <c r="D2028" s="9">
        <v>1</v>
      </c>
      <c r="E2028" s="10">
        <v>1</v>
      </c>
      <c r="F2028" s="11"/>
      <c r="G2028" s="12">
        <v>1514</v>
      </c>
      <c r="H2028" s="12" t="s">
        <v>1</v>
      </c>
      <c r="I2028" s="9">
        <v>1</v>
      </c>
      <c r="P2028" s="12" t="s">
        <v>1644</v>
      </c>
    </row>
    <row r="2029" spans="1:16" ht="27" customHeight="1">
      <c r="A2029" s="6">
        <v>7</v>
      </c>
      <c r="B2029" s="7" t="s">
        <v>2</v>
      </c>
      <c r="C2029" s="8">
        <v>5</v>
      </c>
      <c r="D2029" s="9">
        <v>1</v>
      </c>
      <c r="E2029" s="10">
        <v>1</v>
      </c>
      <c r="F2029" s="11"/>
      <c r="G2029" s="12">
        <v>1514</v>
      </c>
      <c r="H2029" s="12" t="s">
        <v>3</v>
      </c>
      <c r="I2029" s="9">
        <v>0.5</v>
      </c>
      <c r="M2029" s="12" t="s">
        <v>117</v>
      </c>
      <c r="P2029" s="12" t="s">
        <v>1644</v>
      </c>
    </row>
    <row r="2030" spans="1:16" ht="20.25" customHeight="1">
      <c r="A2030" s="6"/>
      <c r="B2030" s="7"/>
      <c r="C2030" s="8"/>
      <c r="E2030" s="10"/>
      <c r="F2030" s="11"/>
      <c r="H2030" s="12" t="s">
        <v>4</v>
      </c>
      <c r="I2030" s="9">
        <v>0.5</v>
      </c>
      <c r="M2030" s="12" t="s">
        <v>167</v>
      </c>
      <c r="P2030" s="12" t="s">
        <v>1644</v>
      </c>
    </row>
    <row r="2031" spans="1:16" ht="14.25" customHeight="1">
      <c r="A2031" s="6">
        <v>8</v>
      </c>
      <c r="B2031" s="7" t="s">
        <v>5</v>
      </c>
      <c r="C2031" s="8">
        <v>5</v>
      </c>
      <c r="D2031" s="9">
        <v>12</v>
      </c>
      <c r="E2031" s="10">
        <v>1</v>
      </c>
      <c r="F2031" s="11"/>
      <c r="G2031" s="12">
        <v>1514</v>
      </c>
      <c r="H2031" s="12" t="s">
        <v>6</v>
      </c>
      <c r="I2031" s="9">
        <v>1</v>
      </c>
      <c r="M2031" s="12"/>
      <c r="P2031" s="12" t="s">
        <v>1644</v>
      </c>
    </row>
    <row r="2032" spans="1:16" ht="14.25" customHeight="1">
      <c r="A2032" s="6"/>
      <c r="B2032" s="154"/>
      <c r="C2032" s="8"/>
      <c r="E2032" s="10">
        <v>0.5</v>
      </c>
      <c r="F2032" s="11"/>
      <c r="H2032" s="12" t="s">
        <v>6</v>
      </c>
      <c r="I2032" s="9">
        <v>0.5</v>
      </c>
      <c r="M2032" s="12"/>
      <c r="P2032" s="12" t="s">
        <v>1644</v>
      </c>
    </row>
    <row r="2033" spans="1:16" ht="14.25" customHeight="1">
      <c r="A2033" s="6"/>
      <c r="B2033" s="7"/>
      <c r="C2033" s="8"/>
      <c r="E2033" s="10">
        <v>1</v>
      </c>
      <c r="F2033" s="11"/>
      <c r="H2033" s="12" t="s">
        <v>7</v>
      </c>
      <c r="I2033" s="9">
        <v>1</v>
      </c>
      <c r="M2033" s="12"/>
      <c r="P2033" s="12" t="s">
        <v>1644</v>
      </c>
    </row>
    <row r="2034" spans="1:16" ht="14.25" customHeight="1">
      <c r="A2034" s="6"/>
      <c r="B2034" s="7"/>
      <c r="C2034" s="8"/>
      <c r="E2034" s="10">
        <v>0.5</v>
      </c>
      <c r="F2034" s="11"/>
      <c r="H2034" s="12" t="s">
        <v>7</v>
      </c>
      <c r="I2034" s="9">
        <v>0.5</v>
      </c>
      <c r="M2034" s="12"/>
      <c r="P2034" s="12" t="s">
        <v>1644</v>
      </c>
    </row>
    <row r="2035" spans="1:16" ht="14.25" customHeight="1">
      <c r="A2035" s="6"/>
      <c r="B2035" s="7"/>
      <c r="C2035" s="8"/>
      <c r="E2035" s="10">
        <v>1</v>
      </c>
      <c r="F2035" s="11"/>
      <c r="H2035" s="12" t="s">
        <v>8</v>
      </c>
      <c r="I2035" s="9">
        <v>1</v>
      </c>
      <c r="M2035" s="12"/>
      <c r="P2035" s="12" t="s">
        <v>1644</v>
      </c>
    </row>
    <row r="2036" spans="1:16" ht="14.25" customHeight="1">
      <c r="A2036" s="6"/>
      <c r="B2036" s="7"/>
      <c r="C2036" s="8"/>
      <c r="E2036" s="10">
        <v>0.5</v>
      </c>
      <c r="F2036" s="11"/>
      <c r="H2036" s="12" t="s">
        <v>8</v>
      </c>
      <c r="I2036" s="9">
        <v>0.5</v>
      </c>
      <c r="M2036" s="12"/>
      <c r="P2036" s="12" t="s">
        <v>1644</v>
      </c>
    </row>
    <row r="2037" spans="1:16" ht="14.25" customHeight="1">
      <c r="A2037" s="6"/>
      <c r="B2037" s="7"/>
      <c r="C2037" s="8"/>
      <c r="E2037" s="10">
        <v>1</v>
      </c>
      <c r="F2037" s="11"/>
      <c r="H2037" s="12" t="s">
        <v>9</v>
      </c>
      <c r="I2037" s="9">
        <v>1</v>
      </c>
      <c r="M2037" s="12"/>
      <c r="P2037" s="12" t="s">
        <v>1644</v>
      </c>
    </row>
    <row r="2038" spans="1:16" ht="14.25" customHeight="1">
      <c r="A2038" s="6"/>
      <c r="B2038" s="7"/>
      <c r="C2038" s="8"/>
      <c r="E2038" s="10">
        <v>0.5</v>
      </c>
      <c r="F2038" s="11"/>
      <c r="H2038" s="12" t="s">
        <v>9</v>
      </c>
      <c r="I2038" s="9">
        <v>0.5</v>
      </c>
      <c r="M2038" s="12"/>
      <c r="P2038" s="12" t="s">
        <v>1644</v>
      </c>
    </row>
    <row r="2039" spans="1:16" ht="14.25" customHeight="1">
      <c r="A2039" s="6"/>
      <c r="B2039" s="7"/>
      <c r="C2039" s="8"/>
      <c r="E2039" s="10">
        <v>1</v>
      </c>
      <c r="F2039" s="11"/>
      <c r="H2039" s="12" t="s">
        <v>10</v>
      </c>
      <c r="I2039" s="9">
        <v>1</v>
      </c>
      <c r="M2039" s="12"/>
      <c r="P2039" s="12" t="s">
        <v>1644</v>
      </c>
    </row>
    <row r="2040" spans="1:16" ht="14.25" customHeight="1">
      <c r="A2040" s="6"/>
      <c r="B2040" s="7"/>
      <c r="C2040" s="8"/>
      <c r="E2040" s="10">
        <v>0.5</v>
      </c>
      <c r="F2040" s="11"/>
      <c r="H2040" s="12" t="s">
        <v>10</v>
      </c>
      <c r="I2040" s="9">
        <v>0.5</v>
      </c>
      <c r="M2040" s="12"/>
      <c r="P2040" s="12" t="s">
        <v>1644</v>
      </c>
    </row>
    <row r="2041" spans="1:16" ht="14.25" customHeight="1">
      <c r="A2041" s="6"/>
      <c r="B2041" s="7"/>
      <c r="C2041" s="8"/>
      <c r="E2041" s="10">
        <v>1</v>
      </c>
      <c r="F2041" s="11"/>
      <c r="H2041" s="12" t="s">
        <v>11</v>
      </c>
      <c r="I2041" s="9">
        <v>1</v>
      </c>
      <c r="M2041" s="12"/>
      <c r="P2041" s="12" t="s">
        <v>1644</v>
      </c>
    </row>
    <row r="2042" spans="1:16" ht="14.25" customHeight="1">
      <c r="A2042" s="6"/>
      <c r="B2042" s="7"/>
      <c r="C2042" s="8"/>
      <c r="E2042" s="10">
        <v>0.5</v>
      </c>
      <c r="F2042" s="11"/>
      <c r="H2042" s="12" t="s">
        <v>11</v>
      </c>
      <c r="I2042" s="9">
        <v>0.5</v>
      </c>
      <c r="M2042" s="12"/>
      <c r="P2042" s="12" t="s">
        <v>1644</v>
      </c>
    </row>
    <row r="2043" spans="1:16" ht="14.25" customHeight="1">
      <c r="A2043" s="6"/>
      <c r="B2043" s="7"/>
      <c r="C2043" s="8"/>
      <c r="E2043" s="10">
        <v>0.5</v>
      </c>
      <c r="F2043" s="11"/>
      <c r="H2043" s="12" t="s">
        <v>12</v>
      </c>
      <c r="I2043" s="9">
        <v>0.5</v>
      </c>
      <c r="M2043" s="12" t="s">
        <v>117</v>
      </c>
      <c r="P2043" s="12" t="s">
        <v>1644</v>
      </c>
    </row>
    <row r="2044" spans="1:16" ht="14.25" customHeight="1">
      <c r="A2044" s="6"/>
      <c r="B2044" s="7"/>
      <c r="C2044" s="8"/>
      <c r="E2044" s="10">
        <v>0.5</v>
      </c>
      <c r="F2044" s="11"/>
      <c r="H2044" s="12" t="s">
        <v>13</v>
      </c>
      <c r="I2044" s="9">
        <v>0.5</v>
      </c>
      <c r="M2044" s="12" t="s">
        <v>117</v>
      </c>
      <c r="P2044" s="12" t="s">
        <v>1644</v>
      </c>
    </row>
    <row r="2045" spans="1:16" ht="14.25" customHeight="1">
      <c r="A2045" s="6"/>
      <c r="B2045" s="7"/>
      <c r="C2045" s="8"/>
      <c r="E2045" s="10">
        <v>0.5</v>
      </c>
      <c r="F2045" s="11"/>
      <c r="H2045" s="12" t="s">
        <v>14</v>
      </c>
      <c r="I2045" s="9">
        <v>0.5</v>
      </c>
      <c r="M2045" s="12" t="s">
        <v>117</v>
      </c>
      <c r="P2045" s="12" t="s">
        <v>1644</v>
      </c>
    </row>
    <row r="2046" spans="1:16" ht="14.25" customHeight="1">
      <c r="A2046" s="6"/>
      <c r="B2046" s="7"/>
      <c r="C2046" s="8"/>
      <c r="E2046" s="10">
        <v>0.5</v>
      </c>
      <c r="F2046" s="11"/>
      <c r="H2046" s="12" t="s">
        <v>1995</v>
      </c>
      <c r="I2046" s="9">
        <v>0.5</v>
      </c>
      <c r="M2046" s="12" t="s">
        <v>117</v>
      </c>
      <c r="P2046" s="12" t="s">
        <v>1644</v>
      </c>
    </row>
    <row r="2047" spans="1:16" ht="14.25" customHeight="1">
      <c r="A2047" s="6"/>
      <c r="B2047" s="7"/>
      <c r="C2047" s="8"/>
      <c r="E2047" s="10">
        <v>0.5</v>
      </c>
      <c r="F2047" s="11"/>
      <c r="H2047" s="145" t="s">
        <v>15</v>
      </c>
      <c r="I2047" s="9">
        <v>0.5</v>
      </c>
      <c r="M2047" s="12" t="s">
        <v>117</v>
      </c>
      <c r="P2047" s="12" t="s">
        <v>1644</v>
      </c>
    </row>
    <row r="2048" spans="1:16" ht="14.25" customHeight="1">
      <c r="A2048" s="6"/>
      <c r="B2048" s="7"/>
      <c r="C2048" s="8"/>
      <c r="E2048" s="10">
        <v>0.5</v>
      </c>
      <c r="F2048" s="11"/>
      <c r="H2048" s="145"/>
      <c r="J2048" s="9">
        <v>0.5</v>
      </c>
      <c r="P2048" s="12" t="s">
        <v>1644</v>
      </c>
    </row>
    <row r="2049" spans="1:16" ht="26.25" customHeight="1">
      <c r="A2049" s="6">
        <v>9</v>
      </c>
      <c r="B2049" s="7" t="s">
        <v>16</v>
      </c>
      <c r="C2049" s="8">
        <v>5</v>
      </c>
      <c r="D2049" s="9">
        <v>1</v>
      </c>
      <c r="E2049" s="10">
        <v>1</v>
      </c>
      <c r="F2049" s="11"/>
      <c r="G2049" s="12">
        <v>1514</v>
      </c>
      <c r="H2049" s="12" t="s">
        <v>12</v>
      </c>
      <c r="I2049" s="9">
        <v>1</v>
      </c>
      <c r="P2049" s="12" t="s">
        <v>1644</v>
      </c>
    </row>
    <row r="2050" spans="1:16" ht="27" customHeight="1">
      <c r="A2050" s="6">
        <v>10</v>
      </c>
      <c r="B2050" s="7" t="s">
        <v>17</v>
      </c>
      <c r="C2050" s="8">
        <v>5</v>
      </c>
      <c r="D2050" s="9">
        <v>1</v>
      </c>
      <c r="E2050" s="10">
        <v>1</v>
      </c>
      <c r="F2050" s="11"/>
      <c r="G2050" s="12">
        <v>1514</v>
      </c>
      <c r="H2050" s="145"/>
      <c r="J2050" s="9">
        <v>1</v>
      </c>
      <c r="P2050" s="12" t="s">
        <v>1644</v>
      </c>
    </row>
    <row r="2051" spans="1:16" ht="14.25" customHeight="1">
      <c r="A2051" s="6">
        <v>11</v>
      </c>
      <c r="B2051" s="7" t="s">
        <v>18</v>
      </c>
      <c r="C2051" s="8">
        <v>5</v>
      </c>
      <c r="D2051" s="9">
        <v>1</v>
      </c>
      <c r="E2051" s="10">
        <v>1</v>
      </c>
      <c r="F2051" s="11"/>
      <c r="G2051" s="12">
        <v>1514</v>
      </c>
      <c r="J2051" s="9">
        <v>1</v>
      </c>
      <c r="P2051" s="12" t="s">
        <v>1644</v>
      </c>
    </row>
    <row r="2052" spans="1:16" ht="14.25" customHeight="1">
      <c r="A2052" s="6">
        <v>12</v>
      </c>
      <c r="B2052" s="22" t="s">
        <v>19</v>
      </c>
      <c r="C2052" s="8">
        <v>5</v>
      </c>
      <c r="D2052" s="9">
        <v>10</v>
      </c>
      <c r="E2052" s="10">
        <v>1</v>
      </c>
      <c r="F2052" s="11"/>
      <c r="G2052" s="12">
        <v>1514</v>
      </c>
      <c r="H2052" s="12" t="s">
        <v>20</v>
      </c>
      <c r="I2052" s="9">
        <v>1</v>
      </c>
      <c r="P2052" s="12" t="s">
        <v>1644</v>
      </c>
    </row>
    <row r="2053" spans="1:16" ht="14.25" customHeight="1">
      <c r="A2053" s="6"/>
      <c r="B2053" s="22"/>
      <c r="C2053" s="8"/>
      <c r="E2053" s="10">
        <v>1</v>
      </c>
      <c r="F2053" s="11"/>
      <c r="H2053" s="12" t="s">
        <v>21</v>
      </c>
      <c r="I2053" s="9">
        <v>1</v>
      </c>
      <c r="P2053" s="12" t="s">
        <v>1644</v>
      </c>
    </row>
    <row r="2054" spans="1:16" ht="14.25" customHeight="1">
      <c r="A2054" s="6"/>
      <c r="B2054" s="22"/>
      <c r="C2054" s="8"/>
      <c r="E2054" s="10">
        <v>1</v>
      </c>
      <c r="F2054" s="11"/>
      <c r="H2054" s="12" t="s">
        <v>22</v>
      </c>
      <c r="I2054" s="9">
        <v>1</v>
      </c>
      <c r="P2054" s="12" t="s">
        <v>1644</v>
      </c>
    </row>
    <row r="2055" spans="1:16" ht="14.25" customHeight="1">
      <c r="A2055" s="6"/>
      <c r="B2055" s="22"/>
      <c r="C2055" s="8"/>
      <c r="E2055" s="10">
        <v>1</v>
      </c>
      <c r="F2055" s="11"/>
      <c r="H2055" s="12" t="s">
        <v>23</v>
      </c>
      <c r="I2055" s="9">
        <v>1</v>
      </c>
      <c r="P2055" s="12" t="s">
        <v>1644</v>
      </c>
    </row>
    <row r="2056" spans="1:16" ht="14.25" customHeight="1">
      <c r="A2056" s="6"/>
      <c r="B2056" s="22"/>
      <c r="C2056" s="8"/>
      <c r="E2056" s="10">
        <v>1</v>
      </c>
      <c r="F2056" s="11"/>
      <c r="H2056" s="12" t="s">
        <v>24</v>
      </c>
      <c r="I2056" s="9">
        <v>1</v>
      </c>
      <c r="P2056" s="12" t="s">
        <v>1644</v>
      </c>
    </row>
    <row r="2057" spans="1:16" ht="14.25" customHeight="1">
      <c r="A2057" s="6"/>
      <c r="B2057" s="22"/>
      <c r="C2057" s="8"/>
      <c r="E2057" s="10">
        <v>1</v>
      </c>
      <c r="F2057" s="11"/>
      <c r="H2057" s="12" t="s">
        <v>14</v>
      </c>
      <c r="I2057" s="9">
        <v>1</v>
      </c>
      <c r="P2057" s="12" t="s">
        <v>1644</v>
      </c>
    </row>
    <row r="2058" spans="1:16" ht="14.25" customHeight="1">
      <c r="A2058" s="6"/>
      <c r="B2058" s="22"/>
      <c r="C2058" s="8"/>
      <c r="E2058" s="10">
        <v>1</v>
      </c>
      <c r="F2058" s="11"/>
      <c r="H2058" s="12" t="s">
        <v>1262</v>
      </c>
      <c r="I2058" s="9">
        <v>1</v>
      </c>
      <c r="P2058" s="12" t="s">
        <v>1644</v>
      </c>
    </row>
    <row r="2059" spans="1:16" ht="14.25" customHeight="1">
      <c r="A2059" s="6"/>
      <c r="B2059" s="22"/>
      <c r="C2059" s="8"/>
      <c r="E2059" s="10">
        <v>1</v>
      </c>
      <c r="F2059" s="11"/>
      <c r="H2059" s="12" t="s">
        <v>25</v>
      </c>
      <c r="I2059" s="9">
        <v>1</v>
      </c>
      <c r="P2059" s="12" t="s">
        <v>1644</v>
      </c>
    </row>
    <row r="2060" spans="1:16" ht="14.25" customHeight="1">
      <c r="A2060" s="6"/>
      <c r="B2060" s="22"/>
      <c r="C2060" s="8"/>
      <c r="E2060" s="10">
        <v>1</v>
      </c>
      <c r="F2060" s="11"/>
      <c r="H2060" s="12" t="s">
        <v>26</v>
      </c>
      <c r="I2060" s="9">
        <v>1</v>
      </c>
      <c r="P2060" s="12" t="s">
        <v>1644</v>
      </c>
    </row>
    <row r="2061" spans="1:16" ht="14.25" customHeight="1">
      <c r="A2061" s="6"/>
      <c r="B2061" s="22"/>
      <c r="C2061" s="8"/>
      <c r="E2061" s="10">
        <v>1</v>
      </c>
      <c r="F2061" s="11"/>
      <c r="H2061" s="12" t="s">
        <v>239</v>
      </c>
      <c r="I2061" s="9">
        <v>1</v>
      </c>
      <c r="P2061" s="12" t="s">
        <v>1644</v>
      </c>
    </row>
    <row r="2062" spans="1:66" s="197" customFormat="1" ht="14.25" customHeight="1">
      <c r="A2062" s="13">
        <v>13</v>
      </c>
      <c r="B2062" s="124" t="s">
        <v>1128</v>
      </c>
      <c r="C2062" s="15">
        <v>5</v>
      </c>
      <c r="D2062" s="16">
        <v>8</v>
      </c>
      <c r="E2062" s="17"/>
      <c r="F2062" s="17">
        <v>1</v>
      </c>
      <c r="G2062" s="18">
        <v>1514</v>
      </c>
      <c r="H2062" s="18" t="s">
        <v>27</v>
      </c>
      <c r="I2062" s="16">
        <v>1</v>
      </c>
      <c r="J2062" s="16"/>
      <c r="K2062" s="16"/>
      <c r="L2062" s="16"/>
      <c r="M2062" s="16"/>
      <c r="N2062" s="16"/>
      <c r="O2062" s="18"/>
      <c r="P2062" s="18" t="s">
        <v>1644</v>
      </c>
      <c r="S2062" s="38"/>
      <c r="T2062" s="38"/>
      <c r="U2062" s="38"/>
      <c r="V2062" s="38"/>
      <c r="W2062" s="38"/>
      <c r="X2062" s="38"/>
      <c r="Y2062" s="38"/>
      <c r="Z2062" s="38"/>
      <c r="AA2062" s="38"/>
      <c r="AB2062" s="38"/>
      <c r="AC2062" s="38"/>
      <c r="AD2062" s="38"/>
      <c r="AE2062" s="38"/>
      <c r="AF2062" s="38"/>
      <c r="AG2062" s="38"/>
      <c r="AH2062" s="38"/>
      <c r="AI2062" s="38"/>
      <c r="AJ2062" s="38"/>
      <c r="AK2062" s="38"/>
      <c r="AL2062" s="38"/>
      <c r="AM2062" s="38"/>
      <c r="AN2062" s="38"/>
      <c r="AO2062" s="38"/>
      <c r="AP2062" s="38"/>
      <c r="AQ2062" s="38"/>
      <c r="AR2062" s="38"/>
      <c r="AS2062" s="38"/>
      <c r="AT2062" s="38"/>
      <c r="AU2062" s="38"/>
      <c r="AV2062" s="38"/>
      <c r="AW2062" s="38"/>
      <c r="AX2062" s="38"/>
      <c r="AY2062" s="38"/>
      <c r="AZ2062" s="38"/>
      <c r="BA2062" s="38"/>
      <c r="BB2062" s="38"/>
      <c r="BC2062" s="38"/>
      <c r="BD2062" s="38"/>
      <c r="BE2062" s="38"/>
      <c r="BF2062" s="38"/>
      <c r="BG2062" s="38"/>
      <c r="BH2062" s="38"/>
      <c r="BI2062" s="38"/>
      <c r="BJ2062" s="38"/>
      <c r="BK2062" s="38"/>
      <c r="BL2062" s="38"/>
      <c r="BM2062" s="38"/>
      <c r="BN2062" s="38"/>
    </row>
    <row r="2063" spans="1:66" s="197" customFormat="1" ht="14.25" customHeight="1">
      <c r="A2063" s="13"/>
      <c r="B2063" s="124"/>
      <c r="C2063" s="15"/>
      <c r="D2063" s="16"/>
      <c r="E2063" s="17"/>
      <c r="F2063" s="17">
        <v>1</v>
      </c>
      <c r="G2063" s="18"/>
      <c r="H2063" s="18"/>
      <c r="I2063" s="16"/>
      <c r="J2063" s="16"/>
      <c r="K2063" s="16">
        <v>1</v>
      </c>
      <c r="L2063" s="16"/>
      <c r="M2063" s="16"/>
      <c r="N2063" s="16"/>
      <c r="O2063" s="18"/>
      <c r="P2063" s="18" t="s">
        <v>1644</v>
      </c>
      <c r="S2063" s="38"/>
      <c r="T2063" s="38"/>
      <c r="U2063" s="38"/>
      <c r="V2063" s="38"/>
      <c r="W2063" s="38"/>
      <c r="X2063" s="38"/>
      <c r="Y2063" s="38"/>
      <c r="Z2063" s="38"/>
      <c r="AA2063" s="38"/>
      <c r="AB2063" s="38"/>
      <c r="AC2063" s="38"/>
      <c r="AD2063" s="38"/>
      <c r="AE2063" s="38"/>
      <c r="AF2063" s="38"/>
      <c r="AG2063" s="38"/>
      <c r="AH2063" s="38"/>
      <c r="AI2063" s="38"/>
      <c r="AJ2063" s="38"/>
      <c r="AK2063" s="38"/>
      <c r="AL2063" s="38"/>
      <c r="AM2063" s="38"/>
      <c r="AN2063" s="38"/>
      <c r="AO2063" s="38"/>
      <c r="AP2063" s="38"/>
      <c r="AQ2063" s="38"/>
      <c r="AR2063" s="38"/>
      <c r="AS2063" s="38"/>
      <c r="AT2063" s="38"/>
      <c r="AU2063" s="38"/>
      <c r="AV2063" s="38"/>
      <c r="AW2063" s="38"/>
      <c r="AX2063" s="38"/>
      <c r="AY2063" s="38"/>
      <c r="AZ2063" s="38"/>
      <c r="BA2063" s="38"/>
      <c r="BB2063" s="38"/>
      <c r="BC2063" s="38"/>
      <c r="BD2063" s="38"/>
      <c r="BE2063" s="38"/>
      <c r="BF2063" s="38"/>
      <c r="BG2063" s="38"/>
      <c r="BH2063" s="38"/>
      <c r="BI2063" s="38"/>
      <c r="BJ2063" s="38"/>
      <c r="BK2063" s="38"/>
      <c r="BL2063" s="38"/>
      <c r="BM2063" s="38"/>
      <c r="BN2063" s="38"/>
    </row>
    <row r="2064" spans="1:66" s="197" customFormat="1" ht="14.25" customHeight="1">
      <c r="A2064" s="13"/>
      <c r="B2064" s="124"/>
      <c r="C2064" s="15"/>
      <c r="D2064" s="16"/>
      <c r="E2064" s="17"/>
      <c r="F2064" s="17">
        <v>1</v>
      </c>
      <c r="G2064" s="18"/>
      <c r="H2064" s="18"/>
      <c r="I2064" s="16"/>
      <c r="J2064" s="16"/>
      <c r="K2064" s="16">
        <v>1</v>
      </c>
      <c r="L2064" s="16"/>
      <c r="M2064" s="16"/>
      <c r="N2064" s="16"/>
      <c r="O2064" s="18"/>
      <c r="P2064" s="18" t="s">
        <v>1644</v>
      </c>
      <c r="S2064" s="38"/>
      <c r="T2064" s="38"/>
      <c r="U2064" s="38"/>
      <c r="V2064" s="38"/>
      <c r="W2064" s="38"/>
      <c r="X2064" s="38"/>
      <c r="Y2064" s="38"/>
      <c r="Z2064" s="38"/>
      <c r="AA2064" s="38"/>
      <c r="AB2064" s="38"/>
      <c r="AC2064" s="38"/>
      <c r="AD2064" s="38"/>
      <c r="AE2064" s="38"/>
      <c r="AF2064" s="38"/>
      <c r="AG2064" s="38"/>
      <c r="AH2064" s="38"/>
      <c r="AI2064" s="38"/>
      <c r="AJ2064" s="38"/>
      <c r="AK2064" s="38"/>
      <c r="AL2064" s="38"/>
      <c r="AM2064" s="38"/>
      <c r="AN2064" s="38"/>
      <c r="AO2064" s="38"/>
      <c r="AP2064" s="38"/>
      <c r="AQ2064" s="38"/>
      <c r="AR2064" s="38"/>
      <c r="AS2064" s="38"/>
      <c r="AT2064" s="38"/>
      <c r="AU2064" s="38"/>
      <c r="AV2064" s="38"/>
      <c r="AW2064" s="38"/>
      <c r="AX2064" s="38"/>
      <c r="AY2064" s="38"/>
      <c r="AZ2064" s="38"/>
      <c r="BA2064" s="38"/>
      <c r="BB2064" s="38"/>
      <c r="BC2064" s="38"/>
      <c r="BD2064" s="38"/>
      <c r="BE2064" s="38"/>
      <c r="BF2064" s="38"/>
      <c r="BG2064" s="38"/>
      <c r="BH2064" s="38"/>
      <c r="BI2064" s="38"/>
      <c r="BJ2064" s="38"/>
      <c r="BK2064" s="38"/>
      <c r="BL2064" s="38"/>
      <c r="BM2064" s="38"/>
      <c r="BN2064" s="38"/>
    </row>
    <row r="2065" spans="1:66" s="197" customFormat="1" ht="14.25" customHeight="1">
      <c r="A2065" s="13"/>
      <c r="B2065" s="124"/>
      <c r="C2065" s="15"/>
      <c r="D2065" s="16"/>
      <c r="E2065" s="17"/>
      <c r="F2065" s="17">
        <v>1</v>
      </c>
      <c r="G2065" s="18"/>
      <c r="H2065" s="18"/>
      <c r="I2065" s="16"/>
      <c r="J2065" s="16"/>
      <c r="K2065" s="16">
        <v>1</v>
      </c>
      <c r="L2065" s="16"/>
      <c r="M2065" s="16"/>
      <c r="N2065" s="16"/>
      <c r="O2065" s="18"/>
      <c r="P2065" s="18" t="s">
        <v>1644</v>
      </c>
      <c r="S2065" s="38"/>
      <c r="T2065" s="38"/>
      <c r="U2065" s="38"/>
      <c r="V2065" s="38"/>
      <c r="W2065" s="38"/>
      <c r="X2065" s="38"/>
      <c r="Y2065" s="38"/>
      <c r="Z2065" s="38"/>
      <c r="AA2065" s="38"/>
      <c r="AB2065" s="38"/>
      <c r="AC2065" s="38"/>
      <c r="AD2065" s="38"/>
      <c r="AE2065" s="38"/>
      <c r="AF2065" s="38"/>
      <c r="AG2065" s="38"/>
      <c r="AH2065" s="38"/>
      <c r="AI2065" s="38"/>
      <c r="AJ2065" s="38"/>
      <c r="AK2065" s="38"/>
      <c r="AL2065" s="38"/>
      <c r="AM2065" s="38"/>
      <c r="AN2065" s="38"/>
      <c r="AO2065" s="38"/>
      <c r="AP2065" s="38"/>
      <c r="AQ2065" s="38"/>
      <c r="AR2065" s="38"/>
      <c r="AS2065" s="38"/>
      <c r="AT2065" s="38"/>
      <c r="AU2065" s="38"/>
      <c r="AV2065" s="38"/>
      <c r="AW2065" s="38"/>
      <c r="AX2065" s="38"/>
      <c r="AY2065" s="38"/>
      <c r="AZ2065" s="38"/>
      <c r="BA2065" s="38"/>
      <c r="BB2065" s="38"/>
      <c r="BC2065" s="38"/>
      <c r="BD2065" s="38"/>
      <c r="BE2065" s="38"/>
      <c r="BF2065" s="38"/>
      <c r="BG2065" s="38"/>
      <c r="BH2065" s="38"/>
      <c r="BI2065" s="38"/>
      <c r="BJ2065" s="38"/>
      <c r="BK2065" s="38"/>
      <c r="BL2065" s="38"/>
      <c r="BM2065" s="38"/>
      <c r="BN2065" s="38"/>
    </row>
    <row r="2066" spans="1:66" s="197" customFormat="1" ht="14.25" customHeight="1">
      <c r="A2066" s="13"/>
      <c r="B2066" s="124"/>
      <c r="C2066" s="15"/>
      <c r="D2066" s="16"/>
      <c r="E2066" s="17"/>
      <c r="F2066" s="17">
        <v>1</v>
      </c>
      <c r="G2066" s="18"/>
      <c r="H2066" s="18"/>
      <c r="I2066" s="16"/>
      <c r="J2066" s="16"/>
      <c r="K2066" s="16">
        <v>1</v>
      </c>
      <c r="L2066" s="16"/>
      <c r="M2066" s="16"/>
      <c r="N2066" s="16"/>
      <c r="O2066" s="18"/>
      <c r="P2066" s="18" t="s">
        <v>1644</v>
      </c>
      <c r="S2066" s="38"/>
      <c r="T2066" s="38"/>
      <c r="U2066" s="38"/>
      <c r="V2066" s="38"/>
      <c r="W2066" s="38"/>
      <c r="X2066" s="38"/>
      <c r="Y2066" s="38"/>
      <c r="Z2066" s="38"/>
      <c r="AA2066" s="38"/>
      <c r="AB2066" s="38"/>
      <c r="AC2066" s="38"/>
      <c r="AD2066" s="38"/>
      <c r="AE2066" s="38"/>
      <c r="AF2066" s="38"/>
      <c r="AG2066" s="38"/>
      <c r="AH2066" s="38"/>
      <c r="AI2066" s="38"/>
      <c r="AJ2066" s="38"/>
      <c r="AK2066" s="38"/>
      <c r="AL2066" s="38"/>
      <c r="AM2066" s="38"/>
      <c r="AN2066" s="38"/>
      <c r="AO2066" s="38"/>
      <c r="AP2066" s="38"/>
      <c r="AQ2066" s="38"/>
      <c r="AR2066" s="38"/>
      <c r="AS2066" s="38"/>
      <c r="AT2066" s="38"/>
      <c r="AU2066" s="38"/>
      <c r="AV2066" s="38"/>
      <c r="AW2066" s="38"/>
      <c r="AX2066" s="38"/>
      <c r="AY2066" s="38"/>
      <c r="AZ2066" s="38"/>
      <c r="BA2066" s="38"/>
      <c r="BB2066" s="38"/>
      <c r="BC2066" s="38"/>
      <c r="BD2066" s="38"/>
      <c r="BE2066" s="38"/>
      <c r="BF2066" s="38"/>
      <c r="BG2066" s="38"/>
      <c r="BH2066" s="38"/>
      <c r="BI2066" s="38"/>
      <c r="BJ2066" s="38"/>
      <c r="BK2066" s="38"/>
      <c r="BL2066" s="38"/>
      <c r="BM2066" s="38"/>
      <c r="BN2066" s="38"/>
    </row>
    <row r="2067" spans="1:66" s="197" customFormat="1" ht="14.25" customHeight="1">
      <c r="A2067" s="13"/>
      <c r="B2067" s="124"/>
      <c r="C2067" s="15"/>
      <c r="D2067" s="16"/>
      <c r="E2067" s="17"/>
      <c r="F2067" s="17">
        <v>1</v>
      </c>
      <c r="G2067" s="18"/>
      <c r="H2067" s="18"/>
      <c r="I2067" s="16"/>
      <c r="J2067" s="16"/>
      <c r="K2067" s="16">
        <v>1</v>
      </c>
      <c r="L2067" s="16"/>
      <c r="M2067" s="16"/>
      <c r="N2067" s="16"/>
      <c r="O2067" s="18"/>
      <c r="P2067" s="18" t="s">
        <v>1644</v>
      </c>
      <c r="S2067" s="38"/>
      <c r="T2067" s="38"/>
      <c r="U2067" s="38"/>
      <c r="V2067" s="38"/>
      <c r="W2067" s="38"/>
      <c r="X2067" s="38"/>
      <c r="Y2067" s="38"/>
      <c r="Z2067" s="38"/>
      <c r="AA2067" s="38"/>
      <c r="AB2067" s="38"/>
      <c r="AC2067" s="38"/>
      <c r="AD2067" s="38"/>
      <c r="AE2067" s="38"/>
      <c r="AF2067" s="38"/>
      <c r="AG2067" s="38"/>
      <c r="AH2067" s="38"/>
      <c r="AI2067" s="38"/>
      <c r="AJ2067" s="38"/>
      <c r="AK2067" s="38"/>
      <c r="AL2067" s="38"/>
      <c r="AM2067" s="38"/>
      <c r="AN2067" s="38"/>
      <c r="AO2067" s="38"/>
      <c r="AP2067" s="38"/>
      <c r="AQ2067" s="38"/>
      <c r="AR2067" s="38"/>
      <c r="AS2067" s="38"/>
      <c r="AT2067" s="38"/>
      <c r="AU2067" s="38"/>
      <c r="AV2067" s="38"/>
      <c r="AW2067" s="38"/>
      <c r="AX2067" s="38"/>
      <c r="AY2067" s="38"/>
      <c r="AZ2067" s="38"/>
      <c r="BA2067" s="38"/>
      <c r="BB2067" s="38"/>
      <c r="BC2067" s="38"/>
      <c r="BD2067" s="38"/>
      <c r="BE2067" s="38"/>
      <c r="BF2067" s="38"/>
      <c r="BG2067" s="38"/>
      <c r="BH2067" s="38"/>
      <c r="BI2067" s="38"/>
      <c r="BJ2067" s="38"/>
      <c r="BK2067" s="38"/>
      <c r="BL2067" s="38"/>
      <c r="BM2067" s="38"/>
      <c r="BN2067" s="38"/>
    </row>
    <row r="2068" spans="1:66" s="197" customFormat="1" ht="14.25" customHeight="1">
      <c r="A2068" s="13"/>
      <c r="B2068" s="124"/>
      <c r="C2068" s="15"/>
      <c r="D2068" s="16"/>
      <c r="E2068" s="17"/>
      <c r="F2068" s="17">
        <v>1</v>
      </c>
      <c r="G2068" s="18"/>
      <c r="H2068" s="18"/>
      <c r="I2068" s="16"/>
      <c r="J2068" s="16"/>
      <c r="K2068" s="16">
        <v>1</v>
      </c>
      <c r="L2068" s="16"/>
      <c r="M2068" s="16"/>
      <c r="N2068" s="16"/>
      <c r="O2068" s="18"/>
      <c r="P2068" s="18" t="s">
        <v>1644</v>
      </c>
      <c r="S2068" s="38"/>
      <c r="T2068" s="38"/>
      <c r="U2068" s="38"/>
      <c r="V2068" s="38"/>
      <c r="W2068" s="38"/>
      <c r="X2068" s="38"/>
      <c r="Y2068" s="38"/>
      <c r="Z2068" s="38"/>
      <c r="AA2068" s="38"/>
      <c r="AB2068" s="38"/>
      <c r="AC2068" s="38"/>
      <c r="AD2068" s="38"/>
      <c r="AE2068" s="38"/>
      <c r="AF2068" s="38"/>
      <c r="AG2068" s="38"/>
      <c r="AH2068" s="38"/>
      <c r="AI2068" s="38"/>
      <c r="AJ2068" s="38"/>
      <c r="AK2068" s="38"/>
      <c r="AL2068" s="38"/>
      <c r="AM2068" s="38"/>
      <c r="AN2068" s="38"/>
      <c r="AO2068" s="38"/>
      <c r="AP2068" s="38"/>
      <c r="AQ2068" s="38"/>
      <c r="AR2068" s="38"/>
      <c r="AS2068" s="38"/>
      <c r="AT2068" s="38"/>
      <c r="AU2068" s="38"/>
      <c r="AV2068" s="38"/>
      <c r="AW2068" s="38"/>
      <c r="AX2068" s="38"/>
      <c r="AY2068" s="38"/>
      <c r="AZ2068" s="38"/>
      <c r="BA2068" s="38"/>
      <c r="BB2068" s="38"/>
      <c r="BC2068" s="38"/>
      <c r="BD2068" s="38"/>
      <c r="BE2068" s="38"/>
      <c r="BF2068" s="38"/>
      <c r="BG2068" s="38"/>
      <c r="BH2068" s="38"/>
      <c r="BI2068" s="38"/>
      <c r="BJ2068" s="38"/>
      <c r="BK2068" s="38"/>
      <c r="BL2068" s="38"/>
      <c r="BM2068" s="38"/>
      <c r="BN2068" s="38"/>
    </row>
    <row r="2069" spans="1:66" s="197" customFormat="1" ht="14.25" customHeight="1">
      <c r="A2069" s="13"/>
      <c r="B2069" s="124"/>
      <c r="C2069" s="15"/>
      <c r="D2069" s="16"/>
      <c r="E2069" s="17"/>
      <c r="F2069" s="17">
        <v>1</v>
      </c>
      <c r="G2069" s="18"/>
      <c r="H2069" s="18"/>
      <c r="I2069" s="16"/>
      <c r="J2069" s="16"/>
      <c r="K2069" s="16">
        <v>1</v>
      </c>
      <c r="L2069" s="16"/>
      <c r="M2069" s="16"/>
      <c r="N2069" s="16"/>
      <c r="O2069" s="18"/>
      <c r="P2069" s="18" t="s">
        <v>1644</v>
      </c>
      <c r="S2069" s="38"/>
      <c r="T2069" s="38"/>
      <c r="U2069" s="38"/>
      <c r="V2069" s="38"/>
      <c r="W2069" s="38"/>
      <c r="X2069" s="38"/>
      <c r="Y2069" s="38"/>
      <c r="Z2069" s="38"/>
      <c r="AA2069" s="38"/>
      <c r="AB2069" s="38"/>
      <c r="AC2069" s="38"/>
      <c r="AD2069" s="38"/>
      <c r="AE2069" s="38"/>
      <c r="AF2069" s="38"/>
      <c r="AG2069" s="38"/>
      <c r="AH2069" s="38"/>
      <c r="AI2069" s="38"/>
      <c r="AJ2069" s="38"/>
      <c r="AK2069" s="38"/>
      <c r="AL2069" s="38"/>
      <c r="AM2069" s="38"/>
      <c r="AN2069" s="38"/>
      <c r="AO2069" s="38"/>
      <c r="AP2069" s="38"/>
      <c r="AQ2069" s="38"/>
      <c r="AR2069" s="38"/>
      <c r="AS2069" s="38"/>
      <c r="AT2069" s="38"/>
      <c r="AU2069" s="38"/>
      <c r="AV2069" s="38"/>
      <c r="AW2069" s="38"/>
      <c r="AX2069" s="38"/>
      <c r="AY2069" s="38"/>
      <c r="AZ2069" s="38"/>
      <c r="BA2069" s="38"/>
      <c r="BB2069" s="38"/>
      <c r="BC2069" s="38"/>
      <c r="BD2069" s="38"/>
      <c r="BE2069" s="38"/>
      <c r="BF2069" s="38"/>
      <c r="BG2069" s="38"/>
      <c r="BH2069" s="38"/>
      <c r="BI2069" s="38"/>
      <c r="BJ2069" s="38"/>
      <c r="BK2069" s="38"/>
      <c r="BL2069" s="38"/>
      <c r="BM2069" s="38"/>
      <c r="BN2069" s="38"/>
    </row>
    <row r="2070" spans="1:6" ht="26.25" customHeight="1">
      <c r="A2070" s="6"/>
      <c r="B2070" s="155" t="s">
        <v>28</v>
      </c>
      <c r="C2070" s="20"/>
      <c r="E2070" s="11"/>
      <c r="F2070" s="11"/>
    </row>
    <row r="2071" spans="1:16" ht="14.25" customHeight="1">
      <c r="A2071" s="6">
        <v>14</v>
      </c>
      <c r="B2071" s="7" t="s">
        <v>29</v>
      </c>
      <c r="C2071" s="8">
        <v>11</v>
      </c>
      <c r="D2071" s="9">
        <v>1</v>
      </c>
      <c r="E2071" s="10">
        <v>1</v>
      </c>
      <c r="F2071" s="11"/>
      <c r="G2071" s="12">
        <v>2193</v>
      </c>
      <c r="J2071" s="9">
        <v>1</v>
      </c>
      <c r="P2071" s="12" t="s">
        <v>1644</v>
      </c>
    </row>
    <row r="2072" spans="1:16" ht="27" customHeight="1">
      <c r="A2072" s="6">
        <v>15</v>
      </c>
      <c r="B2072" s="7" t="s">
        <v>30</v>
      </c>
      <c r="C2072" s="8">
        <v>10</v>
      </c>
      <c r="D2072" s="9">
        <v>1</v>
      </c>
      <c r="E2072" s="10">
        <v>1</v>
      </c>
      <c r="F2072" s="11"/>
      <c r="G2072" s="12">
        <v>2026</v>
      </c>
      <c r="H2072" s="12" t="s">
        <v>3</v>
      </c>
      <c r="I2072" s="9">
        <v>1</v>
      </c>
      <c r="P2072" s="12" t="s">
        <v>1644</v>
      </c>
    </row>
    <row r="2073" spans="1:66" s="197" customFormat="1" ht="27" customHeight="1">
      <c r="A2073" s="13">
        <v>16</v>
      </c>
      <c r="B2073" s="14" t="s">
        <v>32</v>
      </c>
      <c r="C2073" s="15">
        <v>6</v>
      </c>
      <c r="D2073" s="16">
        <v>1</v>
      </c>
      <c r="E2073" s="17"/>
      <c r="F2073" s="17">
        <v>1</v>
      </c>
      <c r="G2073" s="18">
        <v>1614</v>
      </c>
      <c r="H2073" s="18"/>
      <c r="I2073" s="16"/>
      <c r="J2073" s="16"/>
      <c r="K2073" s="16">
        <v>1</v>
      </c>
      <c r="L2073" s="16"/>
      <c r="M2073" s="16"/>
      <c r="N2073" s="16"/>
      <c r="O2073" s="18"/>
      <c r="P2073" s="18" t="s">
        <v>1644</v>
      </c>
      <c r="S2073" s="38"/>
      <c r="T2073" s="38"/>
      <c r="U2073" s="38"/>
      <c r="V2073" s="38"/>
      <c r="W2073" s="38"/>
      <c r="X2073" s="38"/>
      <c r="Y2073" s="38"/>
      <c r="Z2073" s="38"/>
      <c r="AA2073" s="38"/>
      <c r="AB2073" s="38"/>
      <c r="AC2073" s="38"/>
      <c r="AD2073" s="38"/>
      <c r="AE2073" s="38"/>
      <c r="AF2073" s="38"/>
      <c r="AG2073" s="38"/>
      <c r="AH2073" s="38"/>
      <c r="AI2073" s="38"/>
      <c r="AJ2073" s="38"/>
      <c r="AK2073" s="38"/>
      <c r="AL2073" s="38"/>
      <c r="AM2073" s="38"/>
      <c r="AN2073" s="38"/>
      <c r="AO2073" s="38"/>
      <c r="AP2073" s="38"/>
      <c r="AQ2073" s="38"/>
      <c r="AR2073" s="38"/>
      <c r="AS2073" s="38"/>
      <c r="AT2073" s="38"/>
      <c r="AU2073" s="38"/>
      <c r="AV2073" s="38"/>
      <c r="AW2073" s="38"/>
      <c r="AX2073" s="38"/>
      <c r="AY2073" s="38"/>
      <c r="AZ2073" s="38"/>
      <c r="BA2073" s="38"/>
      <c r="BB2073" s="38"/>
      <c r="BC2073" s="38"/>
      <c r="BD2073" s="38"/>
      <c r="BE2073" s="38"/>
      <c r="BF2073" s="38"/>
      <c r="BG2073" s="38"/>
      <c r="BH2073" s="38"/>
      <c r="BI2073" s="38"/>
      <c r="BJ2073" s="38"/>
      <c r="BK2073" s="38"/>
      <c r="BL2073" s="38"/>
      <c r="BM2073" s="38"/>
      <c r="BN2073" s="38"/>
    </row>
    <row r="2074" spans="1:66" s="197" customFormat="1" ht="40.5" customHeight="1">
      <c r="A2074" s="13">
        <v>17</v>
      </c>
      <c r="B2074" s="14" t="s">
        <v>33</v>
      </c>
      <c r="C2074" s="15">
        <v>5</v>
      </c>
      <c r="D2074" s="16">
        <v>1</v>
      </c>
      <c r="E2074" s="17"/>
      <c r="F2074" s="17">
        <v>1</v>
      </c>
      <c r="G2074" s="18">
        <v>1514</v>
      </c>
      <c r="H2074" s="18"/>
      <c r="I2074" s="16"/>
      <c r="J2074" s="16"/>
      <c r="K2074" s="16">
        <v>1</v>
      </c>
      <c r="L2074" s="16"/>
      <c r="M2074" s="16"/>
      <c r="N2074" s="16"/>
      <c r="O2074" s="18"/>
      <c r="P2074" s="18" t="s">
        <v>1644</v>
      </c>
      <c r="S2074" s="38"/>
      <c r="T2074" s="38"/>
      <c r="U2074" s="38"/>
      <c r="V2074" s="38"/>
      <c r="W2074" s="38"/>
      <c r="X2074" s="38"/>
      <c r="Y2074" s="38"/>
      <c r="Z2074" s="38"/>
      <c r="AA2074" s="38"/>
      <c r="AB2074" s="38"/>
      <c r="AC2074" s="38"/>
      <c r="AD2074" s="38"/>
      <c r="AE2074" s="38"/>
      <c r="AF2074" s="38"/>
      <c r="AG2074" s="38"/>
      <c r="AH2074" s="38"/>
      <c r="AI2074" s="38"/>
      <c r="AJ2074" s="38"/>
      <c r="AK2074" s="38"/>
      <c r="AL2074" s="38"/>
      <c r="AM2074" s="38"/>
      <c r="AN2074" s="38"/>
      <c r="AO2074" s="38"/>
      <c r="AP2074" s="38"/>
      <c r="AQ2074" s="38"/>
      <c r="AR2074" s="38"/>
      <c r="AS2074" s="38"/>
      <c r="AT2074" s="38"/>
      <c r="AU2074" s="38"/>
      <c r="AV2074" s="38"/>
      <c r="AW2074" s="38"/>
      <c r="AX2074" s="38"/>
      <c r="AY2074" s="38"/>
      <c r="AZ2074" s="38"/>
      <c r="BA2074" s="38"/>
      <c r="BB2074" s="38"/>
      <c r="BC2074" s="38"/>
      <c r="BD2074" s="38"/>
      <c r="BE2074" s="38"/>
      <c r="BF2074" s="38"/>
      <c r="BG2074" s="38"/>
      <c r="BH2074" s="38"/>
      <c r="BI2074" s="38"/>
      <c r="BJ2074" s="38"/>
      <c r="BK2074" s="38"/>
      <c r="BL2074" s="38"/>
      <c r="BM2074" s="38"/>
      <c r="BN2074" s="38"/>
    </row>
    <row r="2075" spans="1:6" ht="14.25" customHeight="1">
      <c r="A2075" s="6"/>
      <c r="B2075" s="155" t="s">
        <v>34</v>
      </c>
      <c r="C2075" s="20"/>
      <c r="E2075" s="11"/>
      <c r="F2075" s="11"/>
    </row>
    <row r="2076" spans="1:16" ht="14.25" customHeight="1">
      <c r="A2076" s="6">
        <v>18</v>
      </c>
      <c r="B2076" s="7" t="s">
        <v>35</v>
      </c>
      <c r="C2076" s="8">
        <v>11</v>
      </c>
      <c r="D2076" s="9">
        <v>1</v>
      </c>
      <c r="E2076" s="10">
        <v>1</v>
      </c>
      <c r="F2076" s="11"/>
      <c r="G2076" s="12">
        <v>2193</v>
      </c>
      <c r="K2076" s="9">
        <v>1</v>
      </c>
      <c r="P2076" s="12" t="s">
        <v>1644</v>
      </c>
    </row>
    <row r="2077" spans="1:16" ht="14.25" customHeight="1">
      <c r="A2077" s="6">
        <v>19</v>
      </c>
      <c r="B2077" s="7" t="s">
        <v>36</v>
      </c>
      <c r="C2077" s="8">
        <v>7</v>
      </c>
      <c r="D2077" s="9">
        <v>1</v>
      </c>
      <c r="E2077" s="10">
        <v>1</v>
      </c>
      <c r="F2077" s="11"/>
      <c r="G2077" s="12">
        <v>1714</v>
      </c>
      <c r="H2077" s="52" t="s">
        <v>37</v>
      </c>
      <c r="I2077" s="9">
        <v>1</v>
      </c>
      <c r="P2077" s="12" t="s">
        <v>1644</v>
      </c>
    </row>
    <row r="2078" spans="1:16" ht="27" customHeight="1">
      <c r="A2078" s="6">
        <v>20</v>
      </c>
      <c r="B2078" s="7" t="s">
        <v>38</v>
      </c>
      <c r="C2078" s="8">
        <v>7</v>
      </c>
      <c r="D2078" s="9">
        <v>1</v>
      </c>
      <c r="E2078" s="10">
        <v>1</v>
      </c>
      <c r="F2078" s="11"/>
      <c r="G2078" s="12">
        <v>1714</v>
      </c>
      <c r="H2078" s="12" t="s">
        <v>13</v>
      </c>
      <c r="I2078" s="9">
        <v>1</v>
      </c>
      <c r="P2078" s="12" t="s">
        <v>1644</v>
      </c>
    </row>
    <row r="2079" spans="1:16" ht="39" customHeight="1">
      <c r="A2079" s="6">
        <v>21</v>
      </c>
      <c r="B2079" s="7" t="s">
        <v>1066</v>
      </c>
      <c r="C2079" s="8">
        <v>5</v>
      </c>
      <c r="D2079" s="9">
        <v>9</v>
      </c>
      <c r="E2079" s="10">
        <v>0.5</v>
      </c>
      <c r="F2079" s="11"/>
      <c r="G2079" s="12">
        <v>1514</v>
      </c>
      <c r="H2079" s="52" t="s">
        <v>37</v>
      </c>
      <c r="I2079" s="9">
        <v>0.5</v>
      </c>
      <c r="M2079" s="12" t="s">
        <v>117</v>
      </c>
      <c r="P2079" s="12" t="s">
        <v>1644</v>
      </c>
    </row>
    <row r="2080" spans="1:16" ht="16.5" customHeight="1">
      <c r="A2080" s="6"/>
      <c r="B2080" s="7"/>
      <c r="C2080" s="8"/>
      <c r="E2080" s="10">
        <v>1</v>
      </c>
      <c r="F2080" s="11"/>
      <c r="H2080" s="12" t="s">
        <v>39</v>
      </c>
      <c r="I2080" s="9">
        <v>1</v>
      </c>
      <c r="P2080" s="12" t="s">
        <v>1644</v>
      </c>
    </row>
    <row r="2081" spans="1:16" ht="16.5" customHeight="1">
      <c r="A2081" s="6"/>
      <c r="B2081" s="7"/>
      <c r="C2081" s="8"/>
      <c r="E2081" s="10">
        <v>0.5</v>
      </c>
      <c r="F2081" s="11"/>
      <c r="H2081" s="12" t="s">
        <v>39</v>
      </c>
      <c r="I2081" s="9">
        <v>0.5</v>
      </c>
      <c r="P2081" s="12" t="s">
        <v>1644</v>
      </c>
    </row>
    <row r="2082" spans="1:16" ht="16.5" customHeight="1">
      <c r="A2082" s="6"/>
      <c r="B2082" s="7"/>
      <c r="C2082" s="8"/>
      <c r="E2082" s="10">
        <v>1</v>
      </c>
      <c r="F2082" s="11"/>
      <c r="H2082" s="12" t="s">
        <v>40</v>
      </c>
      <c r="I2082" s="9">
        <v>1</v>
      </c>
      <c r="P2082" s="12" t="s">
        <v>1644</v>
      </c>
    </row>
    <row r="2083" spans="1:16" ht="16.5" customHeight="1">
      <c r="A2083" s="6"/>
      <c r="B2083" s="7"/>
      <c r="C2083" s="8"/>
      <c r="E2083" s="10">
        <v>0.5</v>
      </c>
      <c r="F2083" s="11"/>
      <c r="H2083" s="12" t="s">
        <v>40</v>
      </c>
      <c r="I2083" s="9">
        <v>0.5</v>
      </c>
      <c r="P2083" s="12" t="s">
        <v>1644</v>
      </c>
    </row>
    <row r="2084" spans="1:16" ht="15" customHeight="1">
      <c r="A2084" s="6"/>
      <c r="B2084" s="7"/>
      <c r="C2084" s="8"/>
      <c r="E2084" s="10">
        <v>1</v>
      </c>
      <c r="F2084" s="11"/>
      <c r="H2084" s="12" t="s">
        <v>41</v>
      </c>
      <c r="I2084" s="9">
        <v>1</v>
      </c>
      <c r="P2084" s="12" t="s">
        <v>1644</v>
      </c>
    </row>
    <row r="2085" spans="1:16" ht="15" customHeight="1">
      <c r="A2085" s="6"/>
      <c r="B2085" s="7"/>
      <c r="C2085" s="8"/>
      <c r="E2085" s="10">
        <v>0.5</v>
      </c>
      <c r="F2085" s="11"/>
      <c r="H2085" s="12" t="s">
        <v>41</v>
      </c>
      <c r="I2085" s="9">
        <v>0.5</v>
      </c>
      <c r="P2085" s="12" t="s">
        <v>1644</v>
      </c>
    </row>
    <row r="2086" spans="1:16" ht="15.75" customHeight="1">
      <c r="A2086" s="6"/>
      <c r="B2086" s="7"/>
      <c r="C2086" s="8"/>
      <c r="E2086" s="10">
        <v>1</v>
      </c>
      <c r="F2086" s="11"/>
      <c r="J2086" s="9">
        <v>1</v>
      </c>
      <c r="P2086" s="12" t="s">
        <v>1644</v>
      </c>
    </row>
    <row r="2087" spans="1:16" ht="15.75" customHeight="1">
      <c r="A2087" s="6"/>
      <c r="B2087" s="7"/>
      <c r="C2087" s="8"/>
      <c r="E2087" s="10">
        <v>1</v>
      </c>
      <c r="F2087" s="11"/>
      <c r="J2087" s="9">
        <v>1</v>
      </c>
      <c r="P2087" s="12" t="s">
        <v>1644</v>
      </c>
    </row>
    <row r="2088" spans="1:16" ht="15.75" customHeight="1">
      <c r="A2088" s="6"/>
      <c r="B2088" s="7"/>
      <c r="C2088" s="8"/>
      <c r="E2088" s="10">
        <v>1</v>
      </c>
      <c r="F2088" s="11"/>
      <c r="J2088" s="9">
        <v>1</v>
      </c>
      <c r="P2088" s="12" t="s">
        <v>1644</v>
      </c>
    </row>
    <row r="2089" spans="1:16" ht="15.75" customHeight="1">
      <c r="A2089" s="6"/>
      <c r="B2089" s="7"/>
      <c r="C2089" s="8"/>
      <c r="E2089" s="10">
        <v>1</v>
      </c>
      <c r="F2089" s="11"/>
      <c r="J2089" s="9">
        <v>1</v>
      </c>
      <c r="P2089" s="12" t="s">
        <v>1644</v>
      </c>
    </row>
    <row r="2090" spans="1:16" s="211" customFormat="1" ht="14.25" customHeight="1">
      <c r="A2090" s="281" t="s">
        <v>147</v>
      </c>
      <c r="B2090" s="281"/>
      <c r="C2090" s="68"/>
      <c r="D2090" s="11">
        <f>SUM(D2022:D2087)</f>
        <v>57</v>
      </c>
      <c r="E2090" s="144"/>
      <c r="F2090" s="144"/>
      <c r="G2090" s="256"/>
      <c r="H2090" s="256"/>
      <c r="I2090" s="144"/>
      <c r="J2090" s="144"/>
      <c r="K2090" s="144"/>
      <c r="L2090" s="144"/>
      <c r="M2090" s="144"/>
      <c r="N2090" s="144"/>
      <c r="O2090" s="256"/>
      <c r="P2090" s="256"/>
    </row>
    <row r="2091" spans="1:16" s="188" customFormat="1" ht="14.25" customHeight="1">
      <c r="A2091" s="250"/>
      <c r="B2091" s="250" t="s">
        <v>122</v>
      </c>
      <c r="C2091" s="8"/>
      <c r="D2091" s="94">
        <f>D2062+D2073+D2074</f>
        <v>10</v>
      </c>
      <c r="E2091" s="96"/>
      <c r="F2091" s="96"/>
      <c r="G2091" s="156"/>
      <c r="H2091" s="156"/>
      <c r="I2091" s="94"/>
      <c r="J2091" s="94"/>
      <c r="K2091" s="94"/>
      <c r="L2091" s="94"/>
      <c r="M2091" s="94"/>
      <c r="N2091" s="94"/>
      <c r="O2091" s="156"/>
      <c r="P2091" s="156"/>
    </row>
    <row r="2092" spans="1:16" s="188" customFormat="1" ht="30.75" customHeight="1">
      <c r="A2092" s="214"/>
      <c r="B2092" s="49" t="s">
        <v>42</v>
      </c>
      <c r="C2092" s="214"/>
      <c r="D2092" s="194">
        <f>SUM(E2092:F2092)</f>
        <v>9</v>
      </c>
      <c r="E2092" s="194">
        <f>SUM(E2093:E2102)</f>
        <v>9</v>
      </c>
      <c r="F2092" s="194">
        <f>SUM(F2093:F2102)</f>
        <v>0</v>
      </c>
      <c r="G2092" s="214"/>
      <c r="H2092" s="214"/>
      <c r="I2092" s="215"/>
      <c r="J2092" s="215"/>
      <c r="K2092" s="215"/>
      <c r="L2092" s="215"/>
      <c r="M2092" s="215"/>
      <c r="N2092" s="215"/>
      <c r="O2092" s="214"/>
      <c r="P2092" s="214"/>
    </row>
    <row r="2093" spans="1:16" ht="14.25" customHeight="1">
      <c r="A2093" s="6">
        <v>1</v>
      </c>
      <c r="B2093" s="51" t="s">
        <v>1209</v>
      </c>
      <c r="C2093" s="42">
        <v>12</v>
      </c>
      <c r="D2093" s="9">
        <v>1</v>
      </c>
      <c r="E2093" s="10">
        <v>1</v>
      </c>
      <c r="F2093" s="11"/>
      <c r="G2093" s="12">
        <v>2360</v>
      </c>
      <c r="J2093" s="9">
        <v>1</v>
      </c>
      <c r="P2093" s="12" t="s">
        <v>1644</v>
      </c>
    </row>
    <row r="2094" spans="1:16" ht="14.25" customHeight="1">
      <c r="A2094" s="6">
        <v>2</v>
      </c>
      <c r="B2094" s="51" t="s">
        <v>133</v>
      </c>
      <c r="C2094" s="42">
        <v>10</v>
      </c>
      <c r="D2094" s="9">
        <v>1</v>
      </c>
      <c r="E2094" s="10">
        <v>1</v>
      </c>
      <c r="F2094" s="11"/>
      <c r="G2094" s="12">
        <v>2026</v>
      </c>
      <c r="H2094" s="12" t="s">
        <v>43</v>
      </c>
      <c r="I2094" s="9">
        <v>1</v>
      </c>
      <c r="P2094" s="12" t="s">
        <v>1644</v>
      </c>
    </row>
    <row r="2095" spans="1:16" ht="14.25" customHeight="1">
      <c r="A2095" s="6">
        <v>3</v>
      </c>
      <c r="B2095" s="51" t="s">
        <v>1219</v>
      </c>
      <c r="C2095" s="42">
        <v>7</v>
      </c>
      <c r="D2095" s="9">
        <v>2</v>
      </c>
      <c r="E2095" s="10">
        <v>1</v>
      </c>
      <c r="F2095" s="11"/>
      <c r="G2095" s="12">
        <v>1714</v>
      </c>
      <c r="H2095" s="12" t="s">
        <v>44</v>
      </c>
      <c r="I2095" s="9">
        <v>1</v>
      </c>
      <c r="P2095" s="12" t="s">
        <v>1644</v>
      </c>
    </row>
    <row r="2096" spans="1:16" ht="14.25" customHeight="1">
      <c r="A2096" s="6"/>
      <c r="B2096" s="51"/>
      <c r="E2096" s="10">
        <v>1</v>
      </c>
      <c r="F2096" s="11"/>
      <c r="H2096" s="12" t="s">
        <v>834</v>
      </c>
      <c r="I2096" s="9">
        <v>1</v>
      </c>
      <c r="P2096" s="12" t="s">
        <v>1644</v>
      </c>
    </row>
    <row r="2097" spans="1:16" ht="14.25" customHeight="1">
      <c r="A2097" s="6">
        <v>4</v>
      </c>
      <c r="B2097" s="51" t="s">
        <v>45</v>
      </c>
      <c r="C2097" s="42">
        <v>5</v>
      </c>
      <c r="D2097" s="9">
        <v>1</v>
      </c>
      <c r="E2097" s="10">
        <v>1</v>
      </c>
      <c r="F2097" s="11"/>
      <c r="G2097" s="12">
        <v>1514</v>
      </c>
      <c r="H2097" s="12" t="s">
        <v>619</v>
      </c>
      <c r="I2097" s="9">
        <v>1</v>
      </c>
      <c r="P2097" s="12" t="s">
        <v>1644</v>
      </c>
    </row>
    <row r="2098" spans="1:16" ht="14.25" customHeight="1">
      <c r="A2098" s="6">
        <v>5</v>
      </c>
      <c r="B2098" s="24" t="s">
        <v>1972</v>
      </c>
      <c r="C2098" s="42">
        <v>5</v>
      </c>
      <c r="D2098" s="9">
        <v>1</v>
      </c>
      <c r="E2098" s="10">
        <v>1</v>
      </c>
      <c r="F2098" s="11"/>
      <c r="G2098" s="12">
        <v>1514</v>
      </c>
      <c r="H2098" s="12" t="s">
        <v>46</v>
      </c>
      <c r="I2098" s="9">
        <v>1</v>
      </c>
      <c r="P2098" s="12" t="s">
        <v>1644</v>
      </c>
    </row>
    <row r="2099" spans="1:16" ht="14.25" customHeight="1">
      <c r="A2099" s="6">
        <v>6</v>
      </c>
      <c r="B2099" s="51" t="s">
        <v>47</v>
      </c>
      <c r="C2099" s="42">
        <v>1</v>
      </c>
      <c r="D2099" s="9">
        <v>1</v>
      </c>
      <c r="E2099" s="10">
        <v>1</v>
      </c>
      <c r="F2099" s="11"/>
      <c r="G2099" s="12">
        <v>1378</v>
      </c>
      <c r="H2099" s="12" t="s">
        <v>48</v>
      </c>
      <c r="N2099" s="9" t="s">
        <v>252</v>
      </c>
      <c r="O2099" s="37">
        <v>43415</v>
      </c>
      <c r="P2099" s="12" t="s">
        <v>1644</v>
      </c>
    </row>
    <row r="2100" spans="1:15" ht="14.25" customHeight="1">
      <c r="A2100" s="6"/>
      <c r="B2100" s="51"/>
      <c r="E2100" s="10"/>
      <c r="F2100" s="11"/>
      <c r="H2100" s="12" t="s">
        <v>1182</v>
      </c>
      <c r="I2100" s="9">
        <v>1</v>
      </c>
      <c r="N2100" s="9" t="s">
        <v>255</v>
      </c>
      <c r="O2100" s="37"/>
    </row>
    <row r="2101" spans="1:16" ht="14.25" customHeight="1">
      <c r="A2101" s="6">
        <v>7</v>
      </c>
      <c r="B2101" s="24" t="s">
        <v>49</v>
      </c>
      <c r="C2101" s="42">
        <v>1</v>
      </c>
      <c r="D2101" s="9">
        <v>1</v>
      </c>
      <c r="E2101" s="10">
        <v>1</v>
      </c>
      <c r="F2101" s="11"/>
      <c r="G2101" s="12">
        <v>1378</v>
      </c>
      <c r="H2101" s="12" t="s">
        <v>50</v>
      </c>
      <c r="I2101" s="9">
        <v>1</v>
      </c>
      <c r="P2101" s="12" t="s">
        <v>1644</v>
      </c>
    </row>
    <row r="2102" spans="1:16" ht="14.25" customHeight="1">
      <c r="A2102" s="6">
        <v>8</v>
      </c>
      <c r="B2102" s="24" t="s">
        <v>1238</v>
      </c>
      <c r="C2102" s="42">
        <v>1</v>
      </c>
      <c r="D2102" s="9">
        <v>1</v>
      </c>
      <c r="E2102" s="10">
        <v>1</v>
      </c>
      <c r="F2102" s="11"/>
      <c r="G2102" s="12">
        <v>1378</v>
      </c>
      <c r="H2102" s="12" t="s">
        <v>1945</v>
      </c>
      <c r="I2102" s="9">
        <v>1</v>
      </c>
      <c r="P2102" s="12" t="s">
        <v>1644</v>
      </c>
    </row>
    <row r="2103" spans="1:16" ht="14.25" customHeight="1">
      <c r="A2103" s="281" t="s">
        <v>179</v>
      </c>
      <c r="B2103" s="281"/>
      <c r="C2103" s="68"/>
      <c r="D2103" s="11">
        <f>SUM(D2093:D2102)</f>
        <v>9</v>
      </c>
      <c r="E2103" s="11"/>
      <c r="F2103" s="11"/>
      <c r="G2103" s="19"/>
      <c r="H2103" s="19"/>
      <c r="I2103" s="11"/>
      <c r="J2103" s="11"/>
      <c r="K2103" s="11"/>
      <c r="L2103" s="11"/>
      <c r="M2103" s="11"/>
      <c r="N2103" s="11"/>
      <c r="O2103" s="19"/>
      <c r="P2103" s="19"/>
    </row>
    <row r="2104" spans="1:16" ht="15" customHeight="1">
      <c r="A2104" s="277" t="s">
        <v>122</v>
      </c>
      <c r="B2104" s="277"/>
      <c r="C2104" s="68"/>
      <c r="E2104" s="11"/>
      <c r="F2104" s="11"/>
      <c r="G2104" s="19"/>
      <c r="H2104" s="19"/>
      <c r="I2104" s="11"/>
      <c r="J2104" s="11"/>
      <c r="K2104" s="11"/>
      <c r="L2104" s="11"/>
      <c r="M2104" s="11"/>
      <c r="N2104" s="11"/>
      <c r="O2104" s="19"/>
      <c r="P2104" s="19"/>
    </row>
    <row r="2105" spans="1:16" ht="27" customHeight="1">
      <c r="A2105" s="127"/>
      <c r="B2105" s="127" t="s">
        <v>51</v>
      </c>
      <c r="C2105" s="68"/>
      <c r="D2105" s="11">
        <f>D2106+D2107</f>
        <v>462</v>
      </c>
      <c r="E2105" s="11"/>
      <c r="F2105" s="11"/>
      <c r="G2105" s="19"/>
      <c r="H2105" s="19"/>
      <c r="I2105" s="11"/>
      <c r="J2105" s="11"/>
      <c r="K2105" s="11"/>
      <c r="L2105" s="11"/>
      <c r="M2105" s="11"/>
      <c r="N2105" s="11"/>
      <c r="O2105" s="19"/>
      <c r="P2105" s="19"/>
    </row>
    <row r="2106" spans="1:16" ht="15.75" customHeight="1">
      <c r="A2106" s="288" t="s">
        <v>52</v>
      </c>
      <c r="B2106" s="288"/>
      <c r="C2106" s="68"/>
      <c r="D2106" s="157">
        <v>377.85</v>
      </c>
      <c r="E2106" s="157"/>
      <c r="F2106" s="157"/>
      <c r="G2106" s="19"/>
      <c r="H2106" s="19"/>
      <c r="I2106" s="11"/>
      <c r="J2106" s="11"/>
      <c r="K2106" s="11"/>
      <c r="L2106" s="11"/>
      <c r="M2106" s="11"/>
      <c r="N2106" s="11"/>
      <c r="O2106" s="19"/>
      <c r="P2106" s="19"/>
    </row>
    <row r="2107" spans="1:16" ht="15.75" customHeight="1">
      <c r="A2107" s="289" t="s">
        <v>122</v>
      </c>
      <c r="B2107" s="289"/>
      <c r="C2107" s="68"/>
      <c r="D2107" s="157">
        <v>84.15</v>
      </c>
      <c r="E2107" s="157"/>
      <c r="F2107" s="157"/>
      <c r="G2107" s="19"/>
      <c r="H2107" s="19"/>
      <c r="I2107" s="11"/>
      <c r="J2107" s="11"/>
      <c r="K2107" s="11"/>
      <c r="L2107" s="11"/>
      <c r="M2107" s="11"/>
      <c r="N2107" s="11"/>
      <c r="O2107" s="19"/>
      <c r="P2107" s="19"/>
    </row>
    <row r="2108" spans="1:16" ht="14.25" customHeight="1">
      <c r="A2108" s="289" t="s">
        <v>53</v>
      </c>
      <c r="B2108" s="289"/>
      <c r="C2108" s="20"/>
      <c r="D2108" s="11">
        <f>D26+D418+D479+D524+D548+D569+D820+D864+D254+D280+D312+D365+D382+D401+D753+D584+D605+D683+D645+D623+D736+D721+D711+D43+D66+D232+D104+D131+D167+D199+D910+D761+D786+D693+D1226+D803+D870+D893+D1068+D1566+D1261+D327+D1339+D1448+D1276+D239+D1291+D1626+D1242+D1234+D1346+D1518+D1590+D1551+D1654+D2103+D2019+D2090+D1385+D220+D1358+D1744+D1747+D1748+D1716+D958+D967+D1573+D1583+D1378+D1040+D996+D1372+D979+D1008</f>
        <v>1413.5</v>
      </c>
      <c r="E2108" s="11"/>
      <c r="F2108" s="11"/>
      <c r="G2108" s="158"/>
      <c r="H2108" s="158"/>
      <c r="I2108" s="159"/>
      <c r="J2108" s="159"/>
      <c r="K2108" s="159"/>
      <c r="L2108" s="159"/>
      <c r="M2108" s="159"/>
      <c r="N2108" s="159"/>
      <c r="O2108" s="158"/>
      <c r="P2108" s="158"/>
    </row>
    <row r="2109" spans="1:16" ht="14.25" customHeight="1">
      <c r="A2109" s="288" t="s">
        <v>54</v>
      </c>
      <c r="B2109" s="288"/>
      <c r="C2109" s="20"/>
      <c r="D2109" s="11">
        <f>D2108-D2110</f>
        <v>1114.85</v>
      </c>
      <c r="E2109" s="11"/>
      <c r="F2109" s="11"/>
      <c r="G2109" s="160"/>
      <c r="H2109" s="160"/>
      <c r="I2109" s="161"/>
      <c r="J2109" s="161"/>
      <c r="K2109" s="161"/>
      <c r="L2109" s="161"/>
      <c r="M2109" s="161"/>
      <c r="N2109" s="161"/>
      <c r="O2109" s="160"/>
      <c r="P2109" s="160"/>
    </row>
    <row r="2110" spans="1:16" ht="14.25" customHeight="1">
      <c r="A2110" s="287" t="s">
        <v>1105</v>
      </c>
      <c r="B2110" s="287"/>
      <c r="C2110" s="68"/>
      <c r="D2110" s="11">
        <f>D27+D585+D44+D233+D313+D366+D402+D480+D606+D684+D737+D712+D570+D754+D787+D821+D911+D1069+D1227+D1262+D1340+D1277+D240+D1292+D1627+D1243+D1235+D1449+D1347+D1519+D1552+D1567+D1655+D1591+D2104+D2020+D2091+D1359+D1745+D959+D1574+D1584+D1386+D1717+D968+D1041+D997+D1373+D980+D1009+55.15</f>
        <v>298.65</v>
      </c>
      <c r="E2110" s="11"/>
      <c r="F2110" s="11"/>
      <c r="G2110" s="160"/>
      <c r="H2110" s="160"/>
      <c r="I2110" s="161"/>
      <c r="J2110" s="161"/>
      <c r="K2110" s="161"/>
      <c r="L2110" s="161"/>
      <c r="M2110" s="161"/>
      <c r="N2110" s="161"/>
      <c r="O2110" s="160"/>
      <c r="P2110" s="160"/>
    </row>
    <row r="2111" spans="1:16" s="188" customFormat="1" ht="34.5" customHeight="1">
      <c r="A2111" s="251"/>
      <c r="B2111" s="251" t="s">
        <v>55</v>
      </c>
      <c r="C2111" s="251"/>
      <c r="D2111" s="185"/>
      <c r="E2111" s="185"/>
      <c r="F2111" s="185"/>
      <c r="G2111" s="251"/>
      <c r="H2111" s="251"/>
      <c r="I2111" s="185"/>
      <c r="J2111" s="185"/>
      <c r="K2111" s="185"/>
      <c r="L2111" s="185"/>
      <c r="M2111" s="185"/>
      <c r="N2111" s="185"/>
      <c r="O2111" s="251"/>
      <c r="P2111" s="251"/>
    </row>
    <row r="2112" spans="1:16" s="188" customFormat="1" ht="28.5" customHeight="1">
      <c r="A2112" s="251"/>
      <c r="B2112" s="251" t="s">
        <v>56</v>
      </c>
      <c r="C2112" s="251"/>
      <c r="D2112" s="185"/>
      <c r="E2112" s="185"/>
      <c r="F2112" s="185"/>
      <c r="G2112" s="251"/>
      <c r="H2112" s="251"/>
      <c r="I2112" s="185"/>
      <c r="J2112" s="185"/>
      <c r="K2112" s="185"/>
      <c r="L2112" s="185"/>
      <c r="M2112" s="185"/>
      <c r="N2112" s="185"/>
      <c r="O2112" s="251"/>
      <c r="P2112" s="251"/>
    </row>
    <row r="2113" spans="1:6" ht="10.5" customHeight="1">
      <c r="A2113" s="38"/>
      <c r="B2113" s="189"/>
      <c r="C2113" s="68"/>
      <c r="E2113" s="11"/>
      <c r="F2113" s="11"/>
    </row>
    <row r="2114" spans="1:16" ht="14.25" customHeight="1">
      <c r="A2114" s="38"/>
      <c r="C2114" s="38"/>
      <c r="E2114" s="11"/>
      <c r="F2114" s="11"/>
      <c r="G2114" s="38"/>
      <c r="H2114" s="38"/>
      <c r="O2114" s="38"/>
      <c r="P2114" s="38"/>
    </row>
    <row r="2115" spans="1:16" ht="15" customHeight="1">
      <c r="A2115" s="38"/>
      <c r="C2115" s="38"/>
      <c r="E2115" s="11"/>
      <c r="F2115" s="11"/>
      <c r="G2115" s="38"/>
      <c r="H2115" s="38"/>
      <c r="O2115" s="38"/>
      <c r="P2115" s="38"/>
    </row>
    <row r="2116" spans="1:16" ht="15" customHeight="1">
      <c r="A2116" s="38"/>
      <c r="C2116" s="38"/>
      <c r="E2116" s="11"/>
      <c r="F2116" s="11"/>
      <c r="G2116" s="38"/>
      <c r="H2116" s="38"/>
      <c r="O2116" s="38"/>
      <c r="P2116" s="38"/>
    </row>
    <row r="2117" spans="1:16" ht="15" customHeight="1">
      <c r="A2117" s="38"/>
      <c r="C2117" s="38"/>
      <c r="E2117" s="11"/>
      <c r="F2117" s="11"/>
      <c r="G2117" s="38"/>
      <c r="H2117" s="38"/>
      <c r="O2117" s="38"/>
      <c r="P2117" s="38"/>
    </row>
    <row r="2118" spans="1:16" ht="25.5" customHeight="1">
      <c r="A2118" s="38"/>
      <c r="C2118" s="38"/>
      <c r="E2118" s="11"/>
      <c r="F2118" s="11"/>
      <c r="G2118" s="38"/>
      <c r="H2118" s="38"/>
      <c r="O2118" s="38"/>
      <c r="P2118" s="38"/>
    </row>
    <row r="2119" spans="1:16" ht="25.5" customHeight="1">
      <c r="A2119" s="38"/>
      <c r="C2119" s="38"/>
      <c r="E2119" s="11"/>
      <c r="F2119" s="11"/>
      <c r="G2119" s="38"/>
      <c r="H2119" s="38"/>
      <c r="O2119" s="38"/>
      <c r="P2119" s="38"/>
    </row>
    <row r="2120" spans="1:16" ht="15" customHeight="1">
      <c r="A2120" s="38"/>
      <c r="C2120" s="38"/>
      <c r="E2120" s="11"/>
      <c r="F2120" s="11"/>
      <c r="G2120" s="38"/>
      <c r="H2120" s="38"/>
      <c r="O2120" s="38"/>
      <c r="P2120" s="38"/>
    </row>
    <row r="2121" spans="1:16" ht="15" customHeight="1">
      <c r="A2121" s="38"/>
      <c r="C2121" s="38"/>
      <c r="E2121" s="11"/>
      <c r="F2121" s="11"/>
      <c r="G2121" s="38"/>
      <c r="H2121" s="38"/>
      <c r="O2121" s="38"/>
      <c r="P2121" s="38"/>
    </row>
    <row r="2122" spans="1:16" ht="15" customHeight="1">
      <c r="A2122" s="38"/>
      <c r="C2122" s="38"/>
      <c r="E2122" s="11"/>
      <c r="F2122" s="11"/>
      <c r="G2122" s="38"/>
      <c r="H2122" s="38"/>
      <c r="O2122" s="38"/>
      <c r="P2122" s="38"/>
    </row>
    <row r="2123" spans="1:16" ht="15" customHeight="1">
      <c r="A2123" s="38"/>
      <c r="C2123" s="38"/>
      <c r="E2123" s="11"/>
      <c r="F2123" s="11"/>
      <c r="G2123" s="38"/>
      <c r="H2123" s="38"/>
      <c r="O2123" s="38"/>
      <c r="P2123" s="38"/>
    </row>
    <row r="2124" spans="1:16" ht="27" customHeight="1">
      <c r="A2124" s="38"/>
      <c r="C2124" s="38"/>
      <c r="E2124" s="11"/>
      <c r="F2124" s="11"/>
      <c r="G2124" s="38"/>
      <c r="H2124" s="38"/>
      <c r="O2124" s="38"/>
      <c r="P2124" s="38"/>
    </row>
    <row r="2125" spans="1:16" ht="15" customHeight="1">
      <c r="A2125" s="38"/>
      <c r="C2125" s="38"/>
      <c r="E2125" s="11"/>
      <c r="F2125" s="11"/>
      <c r="G2125" s="38"/>
      <c r="H2125" s="38"/>
      <c r="O2125" s="38"/>
      <c r="P2125" s="38"/>
    </row>
    <row r="2126" spans="1:16" ht="15" customHeight="1">
      <c r="A2126" s="38"/>
      <c r="C2126" s="38"/>
      <c r="E2126" s="11"/>
      <c r="F2126" s="11"/>
      <c r="G2126" s="38"/>
      <c r="H2126" s="38"/>
      <c r="O2126" s="38"/>
      <c r="P2126" s="38"/>
    </row>
    <row r="2127" spans="1:16" ht="14.25" customHeight="1">
      <c r="A2127" s="38"/>
      <c r="C2127" s="38"/>
      <c r="E2127" s="11"/>
      <c r="F2127" s="11"/>
      <c r="G2127" s="38"/>
      <c r="H2127" s="38"/>
      <c r="O2127" s="38"/>
      <c r="P2127" s="38"/>
    </row>
    <row r="2128" spans="1:16" ht="15" customHeight="1">
      <c r="A2128" s="38"/>
      <c r="C2128" s="38"/>
      <c r="E2128" s="11"/>
      <c r="F2128" s="11"/>
      <c r="G2128" s="38"/>
      <c r="H2128" s="38"/>
      <c r="O2128" s="38"/>
      <c r="P2128" s="38"/>
    </row>
    <row r="2129" spans="1:16" ht="15" customHeight="1">
      <c r="A2129" s="38"/>
      <c r="C2129" s="38"/>
      <c r="E2129" s="11"/>
      <c r="F2129" s="11"/>
      <c r="G2129" s="38"/>
      <c r="H2129" s="38"/>
      <c r="O2129" s="38"/>
      <c r="P2129" s="38"/>
    </row>
    <row r="2130" spans="1:16" ht="15" customHeight="1">
      <c r="A2130" s="38"/>
      <c r="C2130" s="38"/>
      <c r="E2130" s="11"/>
      <c r="F2130" s="11"/>
      <c r="G2130" s="38"/>
      <c r="H2130" s="38"/>
      <c r="O2130" s="38"/>
      <c r="P2130" s="38"/>
    </row>
    <row r="2131" spans="1:16" ht="27" customHeight="1">
      <c r="A2131" s="38"/>
      <c r="C2131" s="38"/>
      <c r="E2131" s="11"/>
      <c r="F2131" s="11"/>
      <c r="G2131" s="38"/>
      <c r="H2131" s="38"/>
      <c r="O2131" s="38"/>
      <c r="P2131" s="38"/>
    </row>
    <row r="2132" spans="1:16" ht="27" customHeight="1">
      <c r="A2132" s="38"/>
      <c r="C2132" s="38"/>
      <c r="E2132" s="11"/>
      <c r="F2132" s="11"/>
      <c r="G2132" s="38"/>
      <c r="H2132" s="38"/>
      <c r="O2132" s="38"/>
      <c r="P2132" s="38"/>
    </row>
    <row r="2133" spans="1:16" ht="15" customHeight="1">
      <c r="A2133" s="38"/>
      <c r="C2133" s="38"/>
      <c r="E2133" s="11"/>
      <c r="F2133" s="11"/>
      <c r="G2133" s="38"/>
      <c r="H2133" s="38"/>
      <c r="O2133" s="38"/>
      <c r="P2133" s="38"/>
    </row>
    <row r="2134" spans="1:16" ht="15" customHeight="1">
      <c r="A2134" s="38"/>
      <c r="C2134" s="38"/>
      <c r="E2134" s="11"/>
      <c r="F2134" s="11"/>
      <c r="G2134" s="38"/>
      <c r="H2134" s="38"/>
      <c r="O2134" s="38"/>
      <c r="P2134" s="38"/>
    </row>
    <row r="2135" spans="1:16" ht="15" customHeight="1">
      <c r="A2135" s="38"/>
      <c r="C2135" s="38"/>
      <c r="E2135" s="11"/>
      <c r="F2135" s="11"/>
      <c r="G2135" s="38"/>
      <c r="H2135" s="38"/>
      <c r="O2135" s="38"/>
      <c r="P2135" s="38"/>
    </row>
    <row r="2136" spans="1:16" ht="15" customHeight="1">
      <c r="A2136" s="38"/>
      <c r="C2136" s="38"/>
      <c r="E2136" s="11"/>
      <c r="F2136" s="11"/>
      <c r="G2136" s="38"/>
      <c r="H2136" s="38"/>
      <c r="O2136" s="38"/>
      <c r="P2136" s="38"/>
    </row>
    <row r="2137" spans="1:16" ht="15" customHeight="1">
      <c r="A2137" s="38"/>
      <c r="C2137" s="38"/>
      <c r="E2137" s="11"/>
      <c r="F2137" s="11"/>
      <c r="G2137" s="38"/>
      <c r="H2137" s="38"/>
      <c r="O2137" s="38"/>
      <c r="P2137" s="38"/>
    </row>
    <row r="2138" spans="1:16" ht="15" customHeight="1">
      <c r="A2138" s="38"/>
      <c r="C2138" s="38"/>
      <c r="E2138" s="11"/>
      <c r="F2138" s="11"/>
      <c r="G2138" s="38"/>
      <c r="H2138" s="38"/>
      <c r="O2138" s="38"/>
      <c r="P2138" s="38"/>
    </row>
    <row r="2139" spans="1:16" ht="15" customHeight="1">
      <c r="A2139" s="38"/>
      <c r="C2139" s="38"/>
      <c r="E2139" s="11"/>
      <c r="F2139" s="11"/>
      <c r="G2139" s="38"/>
      <c r="H2139" s="38"/>
      <c r="O2139" s="38"/>
      <c r="P2139" s="38"/>
    </row>
    <row r="2140" spans="1:16" ht="15" customHeight="1">
      <c r="A2140" s="38"/>
      <c r="C2140" s="38"/>
      <c r="E2140" s="11"/>
      <c r="F2140" s="11"/>
      <c r="G2140" s="38"/>
      <c r="H2140" s="38"/>
      <c r="O2140" s="38"/>
      <c r="P2140" s="38"/>
    </row>
    <row r="2141" spans="1:16" ht="15" customHeight="1">
      <c r="A2141" s="38"/>
      <c r="C2141" s="38"/>
      <c r="E2141" s="11"/>
      <c r="F2141" s="11"/>
      <c r="G2141" s="38"/>
      <c r="H2141" s="38"/>
      <c r="O2141" s="38"/>
      <c r="P2141" s="38"/>
    </row>
    <row r="2142" spans="1:16" ht="25.5" customHeight="1">
      <c r="A2142" s="38"/>
      <c r="C2142" s="38"/>
      <c r="E2142" s="11"/>
      <c r="F2142" s="11"/>
      <c r="G2142" s="38"/>
      <c r="H2142" s="38"/>
      <c r="O2142" s="38"/>
      <c r="P2142" s="38"/>
    </row>
    <row r="2143" spans="1:16" ht="24.75" customHeight="1">
      <c r="A2143" s="38"/>
      <c r="C2143" s="38"/>
      <c r="E2143" s="11"/>
      <c r="F2143" s="11"/>
      <c r="G2143" s="38"/>
      <c r="H2143" s="38"/>
      <c r="O2143" s="38"/>
      <c r="P2143" s="38"/>
    </row>
    <row r="2144" spans="1:16" ht="18.75" customHeight="1">
      <c r="A2144" s="38"/>
      <c r="C2144" s="38"/>
      <c r="E2144" s="11"/>
      <c r="F2144" s="11"/>
      <c r="G2144" s="38"/>
      <c r="H2144" s="38"/>
      <c r="O2144" s="38"/>
      <c r="P2144" s="38"/>
    </row>
    <row r="2145" spans="1:16" ht="22.5" customHeight="1">
      <c r="A2145" s="38"/>
      <c r="C2145" s="38"/>
      <c r="E2145" s="11"/>
      <c r="F2145" s="11"/>
      <c r="G2145" s="38"/>
      <c r="H2145" s="38"/>
      <c r="O2145" s="38"/>
      <c r="P2145" s="38"/>
    </row>
    <row r="2146" spans="1:16" ht="24" customHeight="1">
      <c r="A2146" s="38"/>
      <c r="C2146" s="38"/>
      <c r="E2146" s="11"/>
      <c r="F2146" s="11"/>
      <c r="G2146" s="38"/>
      <c r="H2146" s="38"/>
      <c r="O2146" s="38"/>
      <c r="P2146" s="38"/>
    </row>
    <row r="2147" spans="1:16" ht="18.75" customHeight="1">
      <c r="A2147" s="38"/>
      <c r="C2147" s="38"/>
      <c r="E2147" s="11"/>
      <c r="F2147" s="11"/>
      <c r="G2147" s="38"/>
      <c r="H2147" s="38"/>
      <c r="O2147" s="38"/>
      <c r="P2147" s="38"/>
    </row>
    <row r="2148" spans="1:16" ht="22.5" customHeight="1">
      <c r="A2148" s="38"/>
      <c r="C2148" s="38"/>
      <c r="E2148" s="11"/>
      <c r="F2148" s="11"/>
      <c r="G2148" s="38"/>
      <c r="H2148" s="38"/>
      <c r="O2148" s="38"/>
      <c r="P2148" s="38"/>
    </row>
    <row r="2149" spans="1:16" ht="23.25" customHeight="1">
      <c r="A2149" s="38"/>
      <c r="C2149" s="38"/>
      <c r="E2149" s="11"/>
      <c r="F2149" s="11"/>
      <c r="G2149" s="38"/>
      <c r="H2149" s="38"/>
      <c r="O2149" s="38"/>
      <c r="P2149" s="38"/>
    </row>
    <row r="2150" spans="1:16" ht="21" customHeight="1">
      <c r="A2150" s="38"/>
      <c r="C2150" s="38"/>
      <c r="E2150" s="11"/>
      <c r="F2150" s="11"/>
      <c r="G2150" s="38"/>
      <c r="H2150" s="38"/>
      <c r="O2150" s="38"/>
      <c r="P2150" s="38"/>
    </row>
    <row r="2151" spans="1:16" ht="21" customHeight="1">
      <c r="A2151" s="38"/>
      <c r="C2151" s="38"/>
      <c r="E2151" s="11"/>
      <c r="F2151" s="11"/>
      <c r="G2151" s="38"/>
      <c r="H2151" s="38"/>
      <c r="O2151" s="38"/>
      <c r="P2151" s="38"/>
    </row>
    <row r="2152" spans="5:6" ht="12.75">
      <c r="E2152" s="11"/>
      <c r="F2152" s="11"/>
    </row>
    <row r="2153" spans="5:6" ht="12.75">
      <c r="E2153" s="11"/>
      <c r="F2153" s="11"/>
    </row>
    <row r="2154" spans="5:6" ht="12.75">
      <c r="E2154" s="11"/>
      <c r="F2154" s="11"/>
    </row>
    <row r="2155" spans="5:6" ht="12.75">
      <c r="E2155" s="11"/>
      <c r="F2155" s="11"/>
    </row>
    <row r="2156" spans="5:6" ht="12.75">
      <c r="E2156" s="11"/>
      <c r="F2156" s="11"/>
    </row>
    <row r="2157" spans="5:6" ht="12.75">
      <c r="E2157" s="11"/>
      <c r="F2157" s="11"/>
    </row>
    <row r="2158" spans="5:6" ht="12.75">
      <c r="E2158" s="11"/>
      <c r="F2158" s="11"/>
    </row>
    <row r="2159" spans="5:6" ht="12.75">
      <c r="E2159" s="11"/>
      <c r="F2159" s="11"/>
    </row>
    <row r="2160" spans="5:6" ht="12.75">
      <c r="E2160" s="11"/>
      <c r="F2160" s="11"/>
    </row>
    <row r="2161" spans="5:6" ht="12.75">
      <c r="E2161" s="11"/>
      <c r="F2161" s="11"/>
    </row>
    <row r="2162" spans="5:6" ht="12.75">
      <c r="E2162" s="11"/>
      <c r="F2162" s="11"/>
    </row>
    <row r="2163" spans="5:6" ht="12.75">
      <c r="E2163" s="11"/>
      <c r="F2163" s="11"/>
    </row>
    <row r="2164" spans="5:6" ht="12.75">
      <c r="E2164" s="11"/>
      <c r="F2164" s="11"/>
    </row>
    <row r="2165" spans="5:6" ht="12.75">
      <c r="E2165" s="11"/>
      <c r="F2165" s="11"/>
    </row>
    <row r="2166" spans="5:6" ht="12.75">
      <c r="E2166" s="11"/>
      <c r="F2166" s="11"/>
    </row>
    <row r="2167" spans="5:6" ht="12.75">
      <c r="E2167" s="11"/>
      <c r="F2167" s="11"/>
    </row>
    <row r="2168" spans="5:6" ht="12.75">
      <c r="E2168" s="11"/>
      <c r="F2168" s="11"/>
    </row>
    <row r="2169" spans="5:6" ht="12.75">
      <c r="E2169" s="11"/>
      <c r="F2169" s="11"/>
    </row>
    <row r="2170" spans="5:6" ht="12.75">
      <c r="E2170" s="11"/>
      <c r="F2170" s="11"/>
    </row>
    <row r="2171" spans="5:6" ht="12.75">
      <c r="E2171" s="11"/>
      <c r="F2171" s="11"/>
    </row>
    <row r="2172" spans="5:6" ht="12.75">
      <c r="E2172" s="11"/>
      <c r="F2172" s="11"/>
    </row>
    <row r="2173" spans="5:6" ht="12.75">
      <c r="E2173" s="11"/>
      <c r="F2173" s="11"/>
    </row>
    <row r="2174" spans="5:6" ht="12.75">
      <c r="E2174" s="11"/>
      <c r="F2174" s="11"/>
    </row>
    <row r="2175" spans="5:6" ht="12.75">
      <c r="E2175" s="11"/>
      <c r="F2175" s="11"/>
    </row>
    <row r="2176" spans="5:6" ht="12.75">
      <c r="E2176" s="11"/>
      <c r="F2176" s="11"/>
    </row>
    <row r="2177" spans="5:6" ht="12.75">
      <c r="E2177" s="11"/>
      <c r="F2177" s="11"/>
    </row>
    <row r="2178" spans="5:6" ht="12.75">
      <c r="E2178" s="11"/>
      <c r="F2178" s="11"/>
    </row>
    <row r="2179" spans="5:6" ht="12.75">
      <c r="E2179" s="11"/>
      <c r="F2179" s="11"/>
    </row>
    <row r="2180" spans="5:6" ht="12.75">
      <c r="E2180" s="11"/>
      <c r="F2180" s="11"/>
    </row>
    <row r="2181" spans="5:6" ht="12.75">
      <c r="E2181" s="11"/>
      <c r="F2181" s="11"/>
    </row>
    <row r="2182" spans="5:6" ht="12.75">
      <c r="E2182" s="11"/>
      <c r="F2182" s="11"/>
    </row>
    <row r="2183" spans="5:6" ht="12.75">
      <c r="E2183" s="11"/>
      <c r="F2183" s="11"/>
    </row>
    <row r="2184" spans="5:6" ht="12.75">
      <c r="E2184" s="11"/>
      <c r="F2184" s="11"/>
    </row>
    <row r="2185" spans="5:6" ht="12.75">
      <c r="E2185" s="11"/>
      <c r="F2185" s="11"/>
    </row>
    <row r="2186" spans="5:6" ht="12.75">
      <c r="E2186" s="11"/>
      <c r="F2186" s="11"/>
    </row>
    <row r="2187" spans="5:6" ht="12.75">
      <c r="E2187" s="11"/>
      <c r="F2187" s="11"/>
    </row>
    <row r="2188" spans="5:6" ht="12.75">
      <c r="E2188" s="11"/>
      <c r="F2188" s="11"/>
    </row>
    <row r="2189" spans="5:6" ht="12.75">
      <c r="E2189" s="11"/>
      <c r="F2189" s="11"/>
    </row>
    <row r="2190" spans="5:6" ht="12.75">
      <c r="E2190" s="11"/>
      <c r="F2190" s="11"/>
    </row>
    <row r="2191" spans="5:6" ht="12.75">
      <c r="E2191" s="11"/>
      <c r="F2191" s="11"/>
    </row>
    <row r="2192" spans="5:6" ht="12.75">
      <c r="E2192" s="11"/>
      <c r="F2192" s="11"/>
    </row>
    <row r="2193" spans="5:6" ht="12.75">
      <c r="E2193" s="11"/>
      <c r="F2193" s="11"/>
    </row>
    <row r="2194" spans="5:6" ht="12.75">
      <c r="E2194" s="11"/>
      <c r="F2194" s="11"/>
    </row>
    <row r="2195" spans="5:6" ht="12.75">
      <c r="E2195" s="11"/>
      <c r="F2195" s="11"/>
    </row>
    <row r="2196" spans="5:6" ht="12.75">
      <c r="E2196" s="11"/>
      <c r="F2196" s="11"/>
    </row>
    <row r="2197" spans="5:6" ht="12.75">
      <c r="E2197" s="11"/>
      <c r="F2197" s="11"/>
    </row>
    <row r="2198" spans="5:6" ht="12.75">
      <c r="E2198" s="11"/>
      <c r="F2198" s="11"/>
    </row>
    <row r="2199" spans="5:6" ht="12.75">
      <c r="E2199" s="11"/>
      <c r="F2199" s="11"/>
    </row>
    <row r="2200" spans="5:6" ht="12.75">
      <c r="E2200" s="11"/>
      <c r="F2200" s="11"/>
    </row>
    <row r="2201" spans="5:6" ht="12.75">
      <c r="E2201" s="11"/>
      <c r="F2201" s="11"/>
    </row>
    <row r="2202" spans="5:6" ht="12.75">
      <c r="E2202" s="11"/>
      <c r="F2202" s="11"/>
    </row>
    <row r="2203" spans="5:6" ht="12.75">
      <c r="E2203" s="11"/>
      <c r="F2203" s="11"/>
    </row>
    <row r="2204" spans="5:6" ht="12.75">
      <c r="E2204" s="11"/>
      <c r="F2204" s="11"/>
    </row>
    <row r="2205" spans="5:6" ht="12.75">
      <c r="E2205" s="11"/>
      <c r="F2205" s="11"/>
    </row>
    <row r="2206" spans="5:6" ht="12.75">
      <c r="E2206" s="11"/>
      <c r="F2206" s="11"/>
    </row>
    <row r="2207" spans="5:6" ht="12.75">
      <c r="E2207" s="11"/>
      <c r="F2207" s="11"/>
    </row>
    <row r="2208" spans="5:6" ht="12.75">
      <c r="E2208" s="11"/>
      <c r="F2208" s="11"/>
    </row>
    <row r="2209" spans="5:6" ht="12.75">
      <c r="E2209" s="11"/>
      <c r="F2209" s="11"/>
    </row>
    <row r="2210" spans="5:6" ht="12.75">
      <c r="E2210" s="11"/>
      <c r="F2210" s="11"/>
    </row>
    <row r="2211" spans="5:6" ht="12.75">
      <c r="E2211" s="11"/>
      <c r="F2211" s="11"/>
    </row>
    <row r="2212" spans="5:6" ht="12.75">
      <c r="E2212" s="11"/>
      <c r="F2212" s="11"/>
    </row>
    <row r="2213" spans="5:6" ht="12.75">
      <c r="E2213" s="11"/>
      <c r="F2213" s="11"/>
    </row>
    <row r="2214" spans="5:6" ht="12.75">
      <c r="E2214" s="11"/>
      <c r="F2214" s="11"/>
    </row>
    <row r="2215" spans="5:6" ht="12.75">
      <c r="E2215" s="11"/>
      <c r="F2215" s="11"/>
    </row>
    <row r="2216" spans="5:6" ht="12.75">
      <c r="E2216" s="11"/>
      <c r="F2216" s="11"/>
    </row>
    <row r="2217" spans="5:6" ht="12.75">
      <c r="E2217" s="11"/>
      <c r="F2217" s="11"/>
    </row>
    <row r="2218" spans="5:6" ht="12.75">
      <c r="E2218" s="11"/>
      <c r="F2218" s="11"/>
    </row>
    <row r="2219" spans="5:6" ht="12.75">
      <c r="E2219" s="11"/>
      <c r="F2219" s="11"/>
    </row>
    <row r="2220" spans="5:6" ht="12.75">
      <c r="E2220" s="11"/>
      <c r="F2220" s="11"/>
    </row>
    <row r="2221" spans="5:6" ht="12.75">
      <c r="E2221" s="11"/>
      <c r="F2221" s="11"/>
    </row>
    <row r="2222" spans="5:6" ht="12.75">
      <c r="E2222" s="11"/>
      <c r="F2222" s="11"/>
    </row>
    <row r="2223" spans="5:6" ht="12.75">
      <c r="E2223" s="11"/>
      <c r="F2223" s="11"/>
    </row>
    <row r="2224" spans="5:6" ht="12.75">
      <c r="E2224" s="11"/>
      <c r="F2224" s="11"/>
    </row>
    <row r="2225" spans="5:6" ht="12.75">
      <c r="E2225" s="11"/>
      <c r="F2225" s="11"/>
    </row>
    <row r="2226" spans="5:6" ht="12.75">
      <c r="E2226" s="11"/>
      <c r="F2226" s="11"/>
    </row>
    <row r="2227" spans="5:6" ht="12.75">
      <c r="E2227" s="11"/>
      <c r="F2227" s="11"/>
    </row>
    <row r="2228" spans="5:6" ht="12.75">
      <c r="E2228" s="11"/>
      <c r="F2228" s="11"/>
    </row>
    <row r="2229" spans="5:6" ht="12.75">
      <c r="E2229" s="11"/>
      <c r="F2229" s="11"/>
    </row>
    <row r="2230" spans="5:6" ht="12.75">
      <c r="E2230" s="11"/>
      <c r="F2230" s="11"/>
    </row>
    <row r="2231" spans="5:6" ht="12.75">
      <c r="E2231" s="11"/>
      <c r="F2231" s="11"/>
    </row>
    <row r="2232" spans="5:6" ht="12.75">
      <c r="E2232" s="11"/>
      <c r="F2232" s="11"/>
    </row>
    <row r="2233" spans="5:6" ht="12.75">
      <c r="E2233" s="11"/>
      <c r="F2233" s="11"/>
    </row>
    <row r="2234" spans="5:6" ht="12.75">
      <c r="E2234" s="11"/>
      <c r="F2234" s="11"/>
    </row>
    <row r="2235" spans="5:6" ht="12.75">
      <c r="E2235" s="11"/>
      <c r="F2235" s="11"/>
    </row>
    <row r="2236" spans="5:6" ht="12.75">
      <c r="E2236" s="11"/>
      <c r="F2236" s="11"/>
    </row>
    <row r="2237" spans="5:6" ht="12.75">
      <c r="E2237" s="11"/>
      <c r="F2237" s="11"/>
    </row>
    <row r="2238" spans="5:6" ht="12.75">
      <c r="E2238" s="11"/>
      <c r="F2238" s="11"/>
    </row>
    <row r="2239" spans="5:6" ht="12.75">
      <c r="E2239" s="11"/>
      <c r="F2239" s="11"/>
    </row>
    <row r="2240" spans="5:6" ht="12.75">
      <c r="E2240" s="11"/>
      <c r="F2240" s="11"/>
    </row>
    <row r="2241" spans="5:6" ht="12.75">
      <c r="E2241" s="11"/>
      <c r="F2241" s="11"/>
    </row>
    <row r="2242" spans="5:6" ht="12.75">
      <c r="E2242" s="11"/>
      <c r="F2242" s="11"/>
    </row>
    <row r="2243" spans="5:6" ht="12.75">
      <c r="E2243" s="11"/>
      <c r="F2243" s="11"/>
    </row>
    <row r="2244" spans="5:6" ht="12.75">
      <c r="E2244" s="11"/>
      <c r="F2244" s="11"/>
    </row>
    <row r="2245" spans="5:6" ht="12.75">
      <c r="E2245" s="11"/>
      <c r="F2245" s="11"/>
    </row>
    <row r="2246" spans="5:6" ht="12.75">
      <c r="E2246" s="11"/>
      <c r="F2246" s="11"/>
    </row>
    <row r="2247" spans="5:6" ht="12.75">
      <c r="E2247" s="11"/>
      <c r="F2247" s="11"/>
    </row>
    <row r="2248" spans="5:6" ht="12.75">
      <c r="E2248" s="11"/>
      <c r="F2248" s="11"/>
    </row>
    <row r="2249" spans="5:6" ht="12.75">
      <c r="E2249" s="11"/>
      <c r="F2249" s="11"/>
    </row>
    <row r="2250" spans="5:6" ht="12.75">
      <c r="E2250" s="11"/>
      <c r="F2250" s="11"/>
    </row>
    <row r="2251" spans="5:6" ht="12.75">
      <c r="E2251" s="11"/>
      <c r="F2251" s="11"/>
    </row>
    <row r="2252" spans="5:6" ht="12.75">
      <c r="E2252" s="11"/>
      <c r="F2252" s="11"/>
    </row>
    <row r="2253" spans="5:6" ht="12.75">
      <c r="E2253" s="11"/>
      <c r="F2253" s="11"/>
    </row>
    <row r="2254" spans="5:6" ht="12.75">
      <c r="E2254" s="11"/>
      <c r="F2254" s="11"/>
    </row>
    <row r="2255" spans="5:6" ht="12.75">
      <c r="E2255" s="11"/>
      <c r="F2255" s="11"/>
    </row>
    <row r="2256" spans="5:6" ht="12.75">
      <c r="E2256" s="11"/>
      <c r="F2256" s="11"/>
    </row>
    <row r="2257" spans="5:6" ht="12.75">
      <c r="E2257" s="11"/>
      <c r="F2257" s="11"/>
    </row>
    <row r="2258" spans="5:6" ht="12.75">
      <c r="E2258" s="11"/>
      <c r="F2258" s="11"/>
    </row>
    <row r="2259" spans="5:6" ht="12.75">
      <c r="E2259" s="11"/>
      <c r="F2259" s="11"/>
    </row>
    <row r="2260" spans="5:6" ht="12.75">
      <c r="E2260" s="11"/>
      <c r="F2260" s="11"/>
    </row>
    <row r="2261" spans="5:6" ht="12.75">
      <c r="E2261" s="11"/>
      <c r="F2261" s="11"/>
    </row>
    <row r="2262" spans="5:6" ht="12.75">
      <c r="E2262" s="11"/>
      <c r="F2262" s="11"/>
    </row>
    <row r="2263" spans="5:6" ht="12.75">
      <c r="E2263" s="11"/>
      <c r="F2263" s="11"/>
    </row>
    <row r="2264" spans="5:6" ht="12.75">
      <c r="E2264" s="11"/>
      <c r="F2264" s="11"/>
    </row>
    <row r="2265" spans="5:6" ht="12.75">
      <c r="E2265" s="11"/>
      <c r="F2265" s="11"/>
    </row>
    <row r="2266" spans="5:6" ht="12.75">
      <c r="E2266" s="11"/>
      <c r="F2266" s="11"/>
    </row>
    <row r="2267" spans="5:6" ht="12.75">
      <c r="E2267" s="11"/>
      <c r="F2267" s="11"/>
    </row>
    <row r="2268" spans="5:6" ht="12.75">
      <c r="E2268" s="11"/>
      <c r="F2268" s="11"/>
    </row>
    <row r="2269" spans="5:6" ht="12.75">
      <c r="E2269" s="11"/>
      <c r="F2269" s="11"/>
    </row>
    <row r="2270" spans="5:6" ht="12.75">
      <c r="E2270" s="11"/>
      <c r="F2270" s="11"/>
    </row>
    <row r="2271" spans="5:6" ht="12.75">
      <c r="E2271" s="11"/>
      <c r="F2271" s="11"/>
    </row>
    <row r="2272" spans="5:6" ht="12.75">
      <c r="E2272" s="11"/>
      <c r="F2272" s="11"/>
    </row>
    <row r="2273" spans="5:6" ht="12.75">
      <c r="E2273" s="11"/>
      <c r="F2273" s="11"/>
    </row>
    <row r="2274" spans="5:6" ht="12.75">
      <c r="E2274" s="11"/>
      <c r="F2274" s="11"/>
    </row>
    <row r="2275" spans="5:6" ht="12.75">
      <c r="E2275" s="11"/>
      <c r="F2275" s="11"/>
    </row>
    <row r="2276" spans="5:6" ht="12.75">
      <c r="E2276" s="11"/>
      <c r="F2276" s="11"/>
    </row>
    <row r="2277" spans="5:6" ht="12.75">
      <c r="E2277" s="11"/>
      <c r="F2277" s="11"/>
    </row>
    <row r="2278" spans="5:6" ht="12.75">
      <c r="E2278" s="11"/>
      <c r="F2278" s="11"/>
    </row>
    <row r="2279" spans="5:6" ht="12.75">
      <c r="E2279" s="11"/>
      <c r="F2279" s="11"/>
    </row>
    <row r="2280" spans="5:6" ht="12.75">
      <c r="E2280" s="11"/>
      <c r="F2280" s="11"/>
    </row>
    <row r="2281" spans="5:6" ht="12.75">
      <c r="E2281" s="11"/>
      <c r="F2281" s="11"/>
    </row>
    <row r="2282" spans="5:6" ht="12.75">
      <c r="E2282" s="11"/>
      <c r="F2282" s="11"/>
    </row>
    <row r="2283" spans="5:6" ht="12.75">
      <c r="E2283" s="11"/>
      <c r="F2283" s="11"/>
    </row>
    <row r="2284" spans="5:6" ht="12.75">
      <c r="E2284" s="11"/>
      <c r="F2284" s="11"/>
    </row>
    <row r="2285" spans="5:6" ht="12.75">
      <c r="E2285" s="11"/>
      <c r="F2285" s="11"/>
    </row>
    <row r="2286" spans="5:6" ht="12.75">
      <c r="E2286" s="11"/>
      <c r="F2286" s="11"/>
    </row>
    <row r="2287" spans="5:6" ht="12.75">
      <c r="E2287" s="11"/>
      <c r="F2287" s="11"/>
    </row>
    <row r="2288" spans="5:6" ht="12.75">
      <c r="E2288" s="11"/>
      <c r="F2288" s="11"/>
    </row>
    <row r="2289" spans="5:6" ht="12.75">
      <c r="E2289" s="11"/>
      <c r="F2289" s="11"/>
    </row>
    <row r="2290" spans="5:6" ht="12.75">
      <c r="E2290" s="11"/>
      <c r="F2290" s="11"/>
    </row>
    <row r="2291" spans="5:6" ht="12.75">
      <c r="E2291" s="11"/>
      <c r="F2291" s="11"/>
    </row>
    <row r="2292" spans="5:6" ht="12.75">
      <c r="E2292" s="11"/>
      <c r="F2292" s="11"/>
    </row>
    <row r="2293" spans="5:6" ht="12.75">
      <c r="E2293" s="11"/>
      <c r="F2293" s="11"/>
    </row>
    <row r="2294" spans="5:6" ht="12.75">
      <c r="E2294" s="11"/>
      <c r="F2294" s="11"/>
    </row>
    <row r="2295" spans="5:6" ht="12.75">
      <c r="E2295" s="11"/>
      <c r="F2295" s="11"/>
    </row>
    <row r="2296" spans="5:6" ht="12.75">
      <c r="E2296" s="11"/>
      <c r="F2296" s="11"/>
    </row>
    <row r="2297" spans="5:6" ht="12.75">
      <c r="E2297" s="11"/>
      <c r="F2297" s="11"/>
    </row>
    <row r="2298" spans="5:6" ht="12.75">
      <c r="E2298" s="11"/>
      <c r="F2298" s="11"/>
    </row>
    <row r="2299" spans="5:6" ht="12.75">
      <c r="E2299" s="11"/>
      <c r="F2299" s="11"/>
    </row>
    <row r="2300" spans="5:6" ht="12.75">
      <c r="E2300" s="11"/>
      <c r="F2300" s="11"/>
    </row>
    <row r="2301" spans="5:6" ht="12.75">
      <c r="E2301" s="11"/>
      <c r="F2301" s="11"/>
    </row>
    <row r="2302" spans="5:6" ht="12.75">
      <c r="E2302" s="11"/>
      <c r="F2302" s="11"/>
    </row>
    <row r="2303" spans="5:6" ht="12.75">
      <c r="E2303" s="11"/>
      <c r="F2303" s="11"/>
    </row>
    <row r="2304" spans="5:6" ht="12.75">
      <c r="E2304" s="11"/>
      <c r="F2304" s="11"/>
    </row>
    <row r="2305" spans="5:6" ht="12.75">
      <c r="E2305" s="11"/>
      <c r="F2305" s="11"/>
    </row>
    <row r="2306" spans="5:6" ht="12.75">
      <c r="E2306" s="11"/>
      <c r="F2306" s="11"/>
    </row>
    <row r="2307" spans="5:6" ht="12.75">
      <c r="E2307" s="11"/>
      <c r="F2307" s="11"/>
    </row>
    <row r="2308" spans="5:6" ht="12.75">
      <c r="E2308" s="11"/>
      <c r="F2308" s="11"/>
    </row>
    <row r="2309" spans="5:6" ht="12.75">
      <c r="E2309" s="11"/>
      <c r="F2309" s="11"/>
    </row>
    <row r="2310" spans="5:6" ht="12.75">
      <c r="E2310" s="11"/>
      <c r="F2310" s="11"/>
    </row>
    <row r="2311" spans="5:6" ht="12.75">
      <c r="E2311" s="11"/>
      <c r="F2311" s="11"/>
    </row>
    <row r="2312" spans="5:6" ht="12.75">
      <c r="E2312" s="11"/>
      <c r="F2312" s="11"/>
    </row>
    <row r="2313" spans="5:6" ht="12.75">
      <c r="E2313" s="11"/>
      <c r="F2313" s="11"/>
    </row>
    <row r="2314" spans="5:6" ht="12.75">
      <c r="E2314" s="11"/>
      <c r="F2314" s="11"/>
    </row>
    <row r="2315" spans="5:6" ht="12.75">
      <c r="E2315" s="11"/>
      <c r="F2315" s="11"/>
    </row>
    <row r="2316" spans="5:6" ht="12.75">
      <c r="E2316" s="11"/>
      <c r="F2316" s="11"/>
    </row>
    <row r="2317" spans="5:6" ht="12.75">
      <c r="E2317" s="11"/>
      <c r="F2317" s="11"/>
    </row>
    <row r="2318" spans="5:6" ht="12.75">
      <c r="E2318" s="11"/>
      <c r="F2318" s="11"/>
    </row>
    <row r="2319" spans="5:6" ht="12.75">
      <c r="E2319" s="11"/>
      <c r="F2319" s="11"/>
    </row>
    <row r="2320" spans="5:6" ht="12.75">
      <c r="E2320" s="11"/>
      <c r="F2320" s="11"/>
    </row>
    <row r="2321" spans="5:6" ht="12.75">
      <c r="E2321" s="11"/>
      <c r="F2321" s="11"/>
    </row>
    <row r="2322" spans="5:6" ht="12.75">
      <c r="E2322" s="11"/>
      <c r="F2322" s="11"/>
    </row>
    <row r="2323" spans="5:6" ht="12.75">
      <c r="E2323" s="11"/>
      <c r="F2323" s="11"/>
    </row>
    <row r="2324" spans="5:6" ht="12.75">
      <c r="E2324" s="11"/>
      <c r="F2324" s="11"/>
    </row>
    <row r="2325" spans="5:6" ht="12.75">
      <c r="E2325" s="11"/>
      <c r="F2325" s="11"/>
    </row>
    <row r="2326" spans="5:6" ht="12.75">
      <c r="E2326" s="11"/>
      <c r="F2326" s="11"/>
    </row>
    <row r="2327" spans="5:6" ht="12.75">
      <c r="E2327" s="11"/>
      <c r="F2327" s="11"/>
    </row>
    <row r="2328" spans="5:6" ht="12.75">
      <c r="E2328" s="11"/>
      <c r="F2328" s="11"/>
    </row>
    <row r="2329" spans="5:6" ht="12.75">
      <c r="E2329" s="11"/>
      <c r="F2329" s="11"/>
    </row>
    <row r="2330" spans="5:6" ht="12.75">
      <c r="E2330" s="11"/>
      <c r="F2330" s="11"/>
    </row>
    <row r="2331" spans="5:6" ht="12.75">
      <c r="E2331" s="11"/>
      <c r="F2331" s="11"/>
    </row>
    <row r="2332" spans="5:6" ht="12.75">
      <c r="E2332" s="11"/>
      <c r="F2332" s="11"/>
    </row>
    <row r="2333" spans="5:6" ht="12.75">
      <c r="E2333" s="11"/>
      <c r="F2333" s="11"/>
    </row>
    <row r="2334" spans="5:6" ht="12.75">
      <c r="E2334" s="11"/>
      <c r="F2334" s="11"/>
    </row>
    <row r="2335" spans="5:6" ht="12.75">
      <c r="E2335" s="11"/>
      <c r="F2335" s="11"/>
    </row>
    <row r="2336" spans="5:6" ht="12.75">
      <c r="E2336" s="11"/>
      <c r="F2336" s="11"/>
    </row>
    <row r="2337" spans="5:6" ht="12.75">
      <c r="E2337" s="11"/>
      <c r="F2337" s="11"/>
    </row>
    <row r="2338" spans="5:6" ht="12.75">
      <c r="E2338" s="11"/>
      <c r="F2338" s="11"/>
    </row>
    <row r="2339" spans="5:6" ht="12.75">
      <c r="E2339" s="11"/>
      <c r="F2339" s="11"/>
    </row>
    <row r="2340" spans="5:6" ht="12.75">
      <c r="E2340" s="11"/>
      <c r="F2340" s="11"/>
    </row>
    <row r="2341" spans="5:6" ht="12.75">
      <c r="E2341" s="11"/>
      <c r="F2341" s="11"/>
    </row>
    <row r="2342" spans="5:6" ht="12.75">
      <c r="E2342" s="11"/>
      <c r="F2342" s="11"/>
    </row>
    <row r="2343" spans="5:6" ht="12.75">
      <c r="E2343" s="11"/>
      <c r="F2343" s="11"/>
    </row>
    <row r="2344" spans="5:6" ht="12.75">
      <c r="E2344" s="11"/>
      <c r="F2344" s="11"/>
    </row>
    <row r="2345" spans="5:6" ht="12.75">
      <c r="E2345" s="11"/>
      <c r="F2345" s="11"/>
    </row>
    <row r="2346" spans="5:6" ht="12.75">
      <c r="E2346" s="11"/>
      <c r="F2346" s="11"/>
    </row>
    <row r="2347" spans="5:6" ht="12.75">
      <c r="E2347" s="11"/>
      <c r="F2347" s="11"/>
    </row>
    <row r="2348" spans="5:6" ht="12.75">
      <c r="E2348" s="11"/>
      <c r="F2348" s="11"/>
    </row>
    <row r="2349" spans="5:6" ht="12.75">
      <c r="E2349" s="11"/>
      <c r="F2349" s="11"/>
    </row>
    <row r="2350" spans="5:6" ht="12.75">
      <c r="E2350" s="11"/>
      <c r="F2350" s="11"/>
    </row>
    <row r="2351" spans="5:6" ht="12.75">
      <c r="E2351" s="11"/>
      <c r="F2351" s="11"/>
    </row>
    <row r="2352" spans="5:6" ht="12.75">
      <c r="E2352" s="11"/>
      <c r="F2352" s="11"/>
    </row>
    <row r="2353" spans="5:6" ht="12.75">
      <c r="E2353" s="11"/>
      <c r="F2353" s="11"/>
    </row>
    <row r="2354" spans="5:6" ht="12.75">
      <c r="E2354" s="11"/>
      <c r="F2354" s="11"/>
    </row>
    <row r="2355" spans="5:6" ht="12.75">
      <c r="E2355" s="11"/>
      <c r="F2355" s="11"/>
    </row>
    <row r="2356" spans="5:6" ht="12.75">
      <c r="E2356" s="11"/>
      <c r="F2356" s="11"/>
    </row>
    <row r="2357" spans="5:6" ht="12.75">
      <c r="E2357" s="11"/>
      <c r="F2357" s="11"/>
    </row>
    <row r="2358" spans="5:6" ht="12.75">
      <c r="E2358" s="11"/>
      <c r="F2358" s="11"/>
    </row>
    <row r="2359" spans="5:6" ht="12.75">
      <c r="E2359" s="11"/>
      <c r="F2359" s="11"/>
    </row>
    <row r="2360" spans="5:6" ht="12.75">
      <c r="E2360" s="11"/>
      <c r="F2360" s="11"/>
    </row>
    <row r="2361" spans="5:6" ht="12.75">
      <c r="E2361" s="11"/>
      <c r="F2361" s="11"/>
    </row>
    <row r="2362" spans="5:6" ht="12.75">
      <c r="E2362" s="11"/>
      <c r="F2362" s="11"/>
    </row>
    <row r="2363" spans="5:6" ht="12.75">
      <c r="E2363" s="11"/>
      <c r="F2363" s="11"/>
    </row>
    <row r="2364" spans="5:6" ht="12.75">
      <c r="E2364" s="11"/>
      <c r="F2364" s="11"/>
    </row>
    <row r="2365" spans="5:6" ht="12.75">
      <c r="E2365" s="11"/>
      <c r="F2365" s="11"/>
    </row>
    <row r="2366" spans="5:6" ht="12.75">
      <c r="E2366" s="11"/>
      <c r="F2366" s="11"/>
    </row>
    <row r="2367" spans="5:6" ht="12.75">
      <c r="E2367" s="11"/>
      <c r="F2367" s="11"/>
    </row>
    <row r="2368" spans="5:6" ht="12.75">
      <c r="E2368" s="11"/>
      <c r="F2368" s="11"/>
    </row>
    <row r="2369" spans="5:6" ht="12.75">
      <c r="E2369" s="11"/>
      <c r="F2369" s="11"/>
    </row>
    <row r="2370" spans="5:6" ht="12.75">
      <c r="E2370" s="11"/>
      <c r="F2370" s="11"/>
    </row>
    <row r="2371" spans="5:6" ht="12.75">
      <c r="E2371" s="11"/>
      <c r="F2371" s="11"/>
    </row>
    <row r="2372" spans="5:6" ht="12.75">
      <c r="E2372" s="11"/>
      <c r="F2372" s="11"/>
    </row>
    <row r="2373" spans="5:6" ht="12.75">
      <c r="E2373" s="11"/>
      <c r="F2373" s="11"/>
    </row>
    <row r="2374" spans="5:6" ht="12.75">
      <c r="E2374" s="11"/>
      <c r="F2374" s="11"/>
    </row>
    <row r="2375" spans="5:6" ht="12.75">
      <c r="E2375" s="11"/>
      <c r="F2375" s="11"/>
    </row>
    <row r="2376" spans="5:6" ht="12.75">
      <c r="E2376" s="11"/>
      <c r="F2376" s="11"/>
    </row>
    <row r="2377" spans="5:6" ht="12.75">
      <c r="E2377" s="11"/>
      <c r="F2377" s="11"/>
    </row>
    <row r="2378" spans="5:6" ht="12.75">
      <c r="E2378" s="11"/>
      <c r="F2378" s="11"/>
    </row>
    <row r="2379" spans="5:6" ht="12.75">
      <c r="E2379" s="11"/>
      <c r="F2379" s="11"/>
    </row>
    <row r="2380" spans="5:6" ht="12.75">
      <c r="E2380" s="11"/>
      <c r="F2380" s="11"/>
    </row>
    <row r="2381" spans="5:6" ht="12.75">
      <c r="E2381" s="11"/>
      <c r="F2381" s="11"/>
    </row>
    <row r="2382" spans="5:6" ht="12.75">
      <c r="E2382" s="11"/>
      <c r="F2382" s="11"/>
    </row>
    <row r="2383" spans="5:6" ht="12.75">
      <c r="E2383" s="11"/>
      <c r="F2383" s="11"/>
    </row>
    <row r="2384" spans="5:6" ht="12.75">
      <c r="E2384" s="11"/>
      <c r="F2384" s="11"/>
    </row>
    <row r="2385" spans="5:6" ht="12.75">
      <c r="E2385" s="11"/>
      <c r="F2385" s="11"/>
    </row>
    <row r="2386" spans="5:6" ht="12.75">
      <c r="E2386" s="11"/>
      <c r="F2386" s="11"/>
    </row>
    <row r="2387" spans="5:6" ht="12.75">
      <c r="E2387" s="11"/>
      <c r="F2387" s="11"/>
    </row>
    <row r="2388" spans="5:6" ht="12.75">
      <c r="E2388" s="11"/>
      <c r="F2388" s="11"/>
    </row>
    <row r="2389" spans="5:6" ht="12.75">
      <c r="E2389" s="11"/>
      <c r="F2389" s="11"/>
    </row>
    <row r="2390" spans="5:6" ht="12.75">
      <c r="E2390" s="11"/>
      <c r="F2390" s="11"/>
    </row>
    <row r="2391" spans="5:6" ht="12.75">
      <c r="E2391" s="11"/>
      <c r="F2391" s="11"/>
    </row>
    <row r="2392" spans="5:6" ht="12.75">
      <c r="E2392" s="11"/>
      <c r="F2392" s="11"/>
    </row>
    <row r="2393" spans="5:6" ht="12.75">
      <c r="E2393" s="11"/>
      <c r="F2393" s="11"/>
    </row>
    <row r="2394" spans="5:6" ht="12.75">
      <c r="E2394" s="11"/>
      <c r="F2394" s="11"/>
    </row>
    <row r="2395" spans="5:6" ht="12.75">
      <c r="E2395" s="11"/>
      <c r="F2395" s="11"/>
    </row>
    <row r="2396" spans="5:6" ht="12.75">
      <c r="E2396" s="11"/>
      <c r="F2396" s="11"/>
    </row>
    <row r="2397" spans="5:6" ht="12.75">
      <c r="E2397" s="11"/>
      <c r="F2397" s="11"/>
    </row>
    <row r="2398" spans="5:6" ht="12.75">
      <c r="E2398" s="11"/>
      <c r="F2398" s="11"/>
    </row>
    <row r="2399" spans="5:6" ht="12.75">
      <c r="E2399" s="11"/>
      <c r="F2399" s="11"/>
    </row>
    <row r="2400" spans="5:6" ht="12.75">
      <c r="E2400" s="11"/>
      <c r="F2400" s="11"/>
    </row>
    <row r="2401" spans="5:6" ht="12.75">
      <c r="E2401" s="11"/>
      <c r="F2401" s="11"/>
    </row>
    <row r="2402" spans="5:6" ht="12.75">
      <c r="E2402" s="11"/>
      <c r="F2402" s="11"/>
    </row>
    <row r="2403" spans="5:6" ht="12.75">
      <c r="E2403" s="11"/>
      <c r="F2403" s="11"/>
    </row>
    <row r="2404" spans="5:6" ht="12.75">
      <c r="E2404" s="11"/>
      <c r="F2404" s="11"/>
    </row>
    <row r="2405" spans="5:6" ht="12.75">
      <c r="E2405" s="11"/>
      <c r="F2405" s="11"/>
    </row>
    <row r="2406" spans="5:6" ht="12.75">
      <c r="E2406" s="11"/>
      <c r="F2406" s="11"/>
    </row>
    <row r="2407" spans="5:6" ht="12.75">
      <c r="E2407" s="11"/>
      <c r="F2407" s="11"/>
    </row>
    <row r="2408" spans="5:6" ht="12.75">
      <c r="E2408" s="11"/>
      <c r="F2408" s="11"/>
    </row>
    <row r="2409" spans="5:6" ht="12.75">
      <c r="E2409" s="11"/>
      <c r="F2409" s="11"/>
    </row>
    <row r="2410" spans="5:6" ht="12.75">
      <c r="E2410" s="11"/>
      <c r="F2410" s="11"/>
    </row>
    <row r="2411" spans="5:6" ht="12.75">
      <c r="E2411" s="11"/>
      <c r="F2411" s="11"/>
    </row>
    <row r="2412" spans="5:6" ht="12.75">
      <c r="E2412" s="11"/>
      <c r="F2412" s="11"/>
    </row>
    <row r="2413" spans="5:6" ht="12.75">
      <c r="E2413" s="11"/>
      <c r="F2413" s="11"/>
    </row>
    <row r="2414" spans="5:6" ht="12.75">
      <c r="E2414" s="11"/>
      <c r="F2414" s="11"/>
    </row>
    <row r="2415" spans="5:6" ht="12.75">
      <c r="E2415" s="11"/>
      <c r="F2415" s="11"/>
    </row>
    <row r="2416" spans="5:6" ht="12.75">
      <c r="E2416" s="11"/>
      <c r="F2416" s="11"/>
    </row>
    <row r="2417" spans="5:6" ht="12.75">
      <c r="E2417" s="11"/>
      <c r="F2417" s="11"/>
    </row>
    <row r="2418" spans="5:6" ht="12.75">
      <c r="E2418" s="11"/>
      <c r="F2418" s="11"/>
    </row>
    <row r="2419" spans="5:6" ht="12.75">
      <c r="E2419" s="11"/>
      <c r="F2419" s="11"/>
    </row>
    <row r="2420" spans="5:6" ht="12.75">
      <c r="E2420" s="11"/>
      <c r="F2420" s="11"/>
    </row>
    <row r="2421" spans="5:6" ht="12.75">
      <c r="E2421" s="11"/>
      <c r="F2421" s="11"/>
    </row>
    <row r="2422" spans="5:6" ht="12.75">
      <c r="E2422" s="11"/>
      <c r="F2422" s="11"/>
    </row>
    <row r="2423" spans="5:6" ht="12.75">
      <c r="E2423" s="11"/>
      <c r="F2423" s="11"/>
    </row>
    <row r="2424" spans="5:6" ht="12.75">
      <c r="E2424" s="11"/>
      <c r="F2424" s="11"/>
    </row>
    <row r="2425" spans="5:6" ht="12.75">
      <c r="E2425" s="11"/>
      <c r="F2425" s="11"/>
    </row>
    <row r="2426" spans="5:6" ht="12.75">
      <c r="E2426" s="11"/>
      <c r="F2426" s="11"/>
    </row>
    <row r="2427" spans="5:6" ht="12.75">
      <c r="E2427" s="11"/>
      <c r="F2427" s="11"/>
    </row>
    <row r="2428" spans="5:6" ht="12.75">
      <c r="E2428" s="11"/>
      <c r="F2428" s="11"/>
    </row>
    <row r="2429" spans="5:6" ht="12.75">
      <c r="E2429" s="11"/>
      <c r="F2429" s="11"/>
    </row>
    <row r="2430" spans="5:6" ht="12.75">
      <c r="E2430" s="11"/>
      <c r="F2430" s="11"/>
    </row>
    <row r="2431" spans="5:6" ht="12.75">
      <c r="E2431" s="11"/>
      <c r="F2431" s="11"/>
    </row>
    <row r="2432" spans="5:6" ht="12.75">
      <c r="E2432" s="11"/>
      <c r="F2432" s="11"/>
    </row>
    <row r="2433" spans="5:6" ht="12.75">
      <c r="E2433" s="11"/>
      <c r="F2433" s="11"/>
    </row>
    <row r="2434" spans="5:6" ht="12.75">
      <c r="E2434" s="11"/>
      <c r="F2434" s="11"/>
    </row>
    <row r="2435" spans="5:6" ht="12.75">
      <c r="E2435" s="11"/>
      <c r="F2435" s="11"/>
    </row>
    <row r="2436" spans="5:6" ht="12.75">
      <c r="E2436" s="11"/>
      <c r="F2436" s="11"/>
    </row>
    <row r="2437" spans="5:6" ht="12.75">
      <c r="E2437" s="11"/>
      <c r="F2437" s="11"/>
    </row>
    <row r="2438" spans="5:6" ht="12.75">
      <c r="E2438" s="11"/>
      <c r="F2438" s="11"/>
    </row>
    <row r="2439" spans="5:6" ht="12.75">
      <c r="E2439" s="11"/>
      <c r="F2439" s="11"/>
    </row>
    <row r="2440" spans="5:6" ht="12.75">
      <c r="E2440" s="11"/>
      <c r="F2440" s="11"/>
    </row>
    <row r="2441" spans="5:6" ht="12.75">
      <c r="E2441" s="11"/>
      <c r="F2441" s="11"/>
    </row>
    <row r="2442" spans="5:6" ht="12.75">
      <c r="E2442" s="11"/>
      <c r="F2442" s="11"/>
    </row>
    <row r="2443" spans="5:6" ht="12.75">
      <c r="E2443" s="11"/>
      <c r="F2443" s="11"/>
    </row>
    <row r="2444" spans="5:6" ht="12.75">
      <c r="E2444" s="11"/>
      <c r="F2444" s="11"/>
    </row>
    <row r="2445" spans="5:6" ht="12.75">
      <c r="E2445" s="11"/>
      <c r="F2445" s="11"/>
    </row>
    <row r="2446" spans="5:6" ht="12.75">
      <c r="E2446" s="11"/>
      <c r="F2446" s="11"/>
    </row>
    <row r="2447" spans="5:6" ht="12.75">
      <c r="E2447" s="11"/>
      <c r="F2447" s="11"/>
    </row>
    <row r="2448" spans="5:6" ht="12.75">
      <c r="E2448" s="11"/>
      <c r="F2448" s="11"/>
    </row>
    <row r="2449" spans="5:6" ht="12.75">
      <c r="E2449" s="11"/>
      <c r="F2449" s="11"/>
    </row>
    <row r="2450" spans="5:6" ht="12.75">
      <c r="E2450" s="11"/>
      <c r="F2450" s="11"/>
    </row>
    <row r="2451" spans="5:6" ht="12.75">
      <c r="E2451" s="11"/>
      <c r="F2451" s="11"/>
    </row>
    <row r="2452" spans="5:6" ht="12.75">
      <c r="E2452" s="11"/>
      <c r="F2452" s="11"/>
    </row>
    <row r="2453" spans="5:6" ht="12.75">
      <c r="E2453" s="11"/>
      <c r="F2453" s="11"/>
    </row>
    <row r="2454" spans="5:6" ht="12.75">
      <c r="E2454" s="11"/>
      <c r="F2454" s="11"/>
    </row>
    <row r="2455" spans="5:6" ht="12.75">
      <c r="E2455" s="11"/>
      <c r="F2455" s="11"/>
    </row>
    <row r="2456" spans="5:6" ht="12.75">
      <c r="E2456" s="11"/>
      <c r="F2456" s="11"/>
    </row>
    <row r="2457" spans="5:6" ht="12.75">
      <c r="E2457" s="11"/>
      <c r="F2457" s="11"/>
    </row>
    <row r="2458" spans="5:6" ht="12.75">
      <c r="E2458" s="11"/>
      <c r="F2458" s="11"/>
    </row>
    <row r="2459" spans="5:6" ht="12.75">
      <c r="E2459" s="11"/>
      <c r="F2459" s="11"/>
    </row>
    <row r="2460" spans="5:6" ht="12.75">
      <c r="E2460" s="11"/>
      <c r="F2460" s="11"/>
    </row>
    <row r="2461" spans="5:6" ht="12.75">
      <c r="E2461" s="11"/>
      <c r="F2461" s="11"/>
    </row>
    <row r="2462" spans="5:6" ht="12.75">
      <c r="E2462" s="11"/>
      <c r="F2462" s="11"/>
    </row>
    <row r="2463" spans="5:6" ht="12.75">
      <c r="E2463" s="11"/>
      <c r="F2463" s="11"/>
    </row>
    <row r="2464" spans="5:6" ht="12.75">
      <c r="E2464" s="11"/>
      <c r="F2464" s="11"/>
    </row>
    <row r="2465" spans="5:6" ht="12.75">
      <c r="E2465" s="11"/>
      <c r="F2465" s="11"/>
    </row>
    <row r="2466" spans="5:6" ht="12.75">
      <c r="E2466" s="11"/>
      <c r="F2466" s="11"/>
    </row>
    <row r="2467" spans="5:6" ht="12.75">
      <c r="E2467" s="11"/>
      <c r="F2467" s="11"/>
    </row>
    <row r="2468" spans="5:6" ht="12.75">
      <c r="E2468" s="11"/>
      <c r="F2468" s="11"/>
    </row>
    <row r="2469" spans="5:6" ht="12.75">
      <c r="E2469" s="11"/>
      <c r="F2469" s="11"/>
    </row>
    <row r="2470" spans="5:6" ht="12.75">
      <c r="E2470" s="11"/>
      <c r="F2470" s="11"/>
    </row>
    <row r="2471" spans="5:6" ht="12.75">
      <c r="E2471" s="11"/>
      <c r="F2471" s="11"/>
    </row>
    <row r="2472" spans="5:6" ht="12.75">
      <c r="E2472" s="11"/>
      <c r="F2472" s="11"/>
    </row>
    <row r="2473" spans="5:6" ht="12.75">
      <c r="E2473" s="11"/>
      <c r="F2473" s="11"/>
    </row>
    <row r="2474" spans="5:6" ht="12.75">
      <c r="E2474" s="11"/>
      <c r="F2474" s="11"/>
    </row>
    <row r="2475" spans="5:6" ht="12.75">
      <c r="E2475" s="11"/>
      <c r="F2475" s="11"/>
    </row>
    <row r="2476" spans="5:6" ht="12.75">
      <c r="E2476" s="11"/>
      <c r="F2476" s="11"/>
    </row>
    <row r="2477" spans="5:6" ht="12.75">
      <c r="E2477" s="11"/>
      <c r="F2477" s="11"/>
    </row>
    <row r="2478" spans="5:6" ht="12.75">
      <c r="E2478" s="11"/>
      <c r="F2478" s="11"/>
    </row>
    <row r="2479" spans="5:6" ht="12.75">
      <c r="E2479" s="11"/>
      <c r="F2479" s="11"/>
    </row>
    <row r="2480" spans="5:6" ht="12.75">
      <c r="E2480" s="11"/>
      <c r="F2480" s="11"/>
    </row>
    <row r="2481" spans="5:6" ht="12.75">
      <c r="E2481" s="11"/>
      <c r="F2481" s="11"/>
    </row>
    <row r="2482" spans="5:6" ht="12.75">
      <c r="E2482" s="11"/>
      <c r="F2482" s="11"/>
    </row>
    <row r="2483" spans="5:6" ht="12.75">
      <c r="E2483" s="11"/>
      <c r="F2483" s="11"/>
    </row>
    <row r="2484" spans="5:6" ht="12.75">
      <c r="E2484" s="11"/>
      <c r="F2484" s="11"/>
    </row>
    <row r="2485" spans="5:6" ht="12.75">
      <c r="E2485" s="11"/>
      <c r="F2485" s="11"/>
    </row>
    <row r="2486" spans="5:6" ht="12.75">
      <c r="E2486" s="11"/>
      <c r="F2486" s="11"/>
    </row>
    <row r="2487" spans="5:6" ht="12.75">
      <c r="E2487" s="11"/>
      <c r="F2487" s="11"/>
    </row>
    <row r="2488" spans="5:6" ht="12.75">
      <c r="E2488" s="11"/>
      <c r="F2488" s="11"/>
    </row>
    <row r="2489" spans="5:6" ht="12.75">
      <c r="E2489" s="11"/>
      <c r="F2489" s="11"/>
    </row>
    <row r="2490" spans="5:6" ht="12.75">
      <c r="E2490" s="11"/>
      <c r="F2490" s="11"/>
    </row>
    <row r="2491" spans="5:6" ht="12.75">
      <c r="E2491" s="11"/>
      <c r="F2491" s="11"/>
    </row>
    <row r="2492" spans="5:6" ht="12.75">
      <c r="E2492" s="11"/>
      <c r="F2492" s="11"/>
    </row>
    <row r="2493" spans="5:6" ht="12.75">
      <c r="E2493" s="11"/>
      <c r="F2493" s="11"/>
    </row>
    <row r="2494" spans="5:6" ht="12.75">
      <c r="E2494" s="11"/>
      <c r="F2494" s="11"/>
    </row>
    <row r="2495" spans="5:6" ht="12.75">
      <c r="E2495" s="11"/>
      <c r="F2495" s="11"/>
    </row>
    <row r="2496" spans="5:6" ht="12.75">
      <c r="E2496" s="11"/>
      <c r="F2496" s="11"/>
    </row>
    <row r="2497" spans="5:6" ht="12.75">
      <c r="E2497" s="11"/>
      <c r="F2497" s="11"/>
    </row>
    <row r="2498" spans="5:6" ht="12.75">
      <c r="E2498" s="11"/>
      <c r="F2498" s="11"/>
    </row>
    <row r="2499" spans="5:6" ht="12.75">
      <c r="E2499" s="11"/>
      <c r="F2499" s="11"/>
    </row>
    <row r="2500" spans="5:6" ht="12.75">
      <c r="E2500" s="11"/>
      <c r="F2500" s="11"/>
    </row>
    <row r="2501" spans="5:6" ht="12.75">
      <c r="E2501" s="11"/>
      <c r="F2501" s="11"/>
    </row>
    <row r="2502" spans="5:6" ht="12.75">
      <c r="E2502" s="11"/>
      <c r="F2502" s="11"/>
    </row>
    <row r="2503" spans="5:6" ht="12.75">
      <c r="E2503" s="11"/>
      <c r="F2503" s="11"/>
    </row>
    <row r="2504" spans="5:6" ht="12.75">
      <c r="E2504" s="11"/>
      <c r="F2504" s="11"/>
    </row>
    <row r="2505" spans="5:6" ht="12.75">
      <c r="E2505" s="11"/>
      <c r="F2505" s="11"/>
    </row>
    <row r="2506" spans="5:6" ht="12.75">
      <c r="E2506" s="11"/>
      <c r="F2506" s="11"/>
    </row>
    <row r="2507" spans="5:6" ht="12.75">
      <c r="E2507" s="11"/>
      <c r="F2507" s="11"/>
    </row>
    <row r="2508" spans="5:6" ht="12.75">
      <c r="E2508" s="11"/>
      <c r="F2508" s="11"/>
    </row>
    <row r="2509" spans="5:6" ht="12.75">
      <c r="E2509" s="11"/>
      <c r="F2509" s="11"/>
    </row>
    <row r="2510" spans="5:6" ht="12.75">
      <c r="E2510" s="11"/>
      <c r="F2510" s="11"/>
    </row>
    <row r="2511" spans="5:6" ht="12.75">
      <c r="E2511" s="11"/>
      <c r="F2511" s="11"/>
    </row>
    <row r="2512" spans="5:6" ht="12.75">
      <c r="E2512" s="11"/>
      <c r="F2512" s="11"/>
    </row>
    <row r="2513" spans="5:6" ht="12.75">
      <c r="E2513" s="11"/>
      <c r="F2513" s="11"/>
    </row>
    <row r="2514" spans="5:6" ht="12.75">
      <c r="E2514" s="11"/>
      <c r="F2514" s="11"/>
    </row>
    <row r="2515" spans="5:6" ht="12.75">
      <c r="E2515" s="11"/>
      <c r="F2515" s="11"/>
    </row>
    <row r="2516" spans="5:6" ht="12.75">
      <c r="E2516" s="11"/>
      <c r="F2516" s="11"/>
    </row>
    <row r="2517" spans="5:6" ht="12.75">
      <c r="E2517" s="11"/>
      <c r="F2517" s="11"/>
    </row>
    <row r="2518" spans="5:6" ht="12.75">
      <c r="E2518" s="11"/>
      <c r="F2518" s="11"/>
    </row>
    <row r="2519" spans="5:6" ht="12.75">
      <c r="E2519" s="11"/>
      <c r="F2519" s="11"/>
    </row>
    <row r="2520" spans="5:6" ht="12.75">
      <c r="E2520" s="11"/>
      <c r="F2520" s="11"/>
    </row>
    <row r="2521" spans="5:6" ht="12.75">
      <c r="E2521" s="11"/>
      <c r="F2521" s="11"/>
    </row>
    <row r="2522" spans="5:6" ht="12.75">
      <c r="E2522" s="11"/>
      <c r="F2522" s="11"/>
    </row>
    <row r="2523" spans="5:6" ht="12.75">
      <c r="E2523" s="11"/>
      <c r="F2523" s="11"/>
    </row>
    <row r="2524" spans="5:6" ht="12.75">
      <c r="E2524" s="11"/>
      <c r="F2524" s="11"/>
    </row>
    <row r="2525" spans="5:6" ht="12.75">
      <c r="E2525" s="11"/>
      <c r="F2525" s="11"/>
    </row>
    <row r="2526" spans="5:6" ht="12.75">
      <c r="E2526" s="11"/>
      <c r="F2526" s="11"/>
    </row>
    <row r="2527" spans="5:6" ht="12.75">
      <c r="E2527" s="11"/>
      <c r="F2527" s="11"/>
    </row>
    <row r="2528" spans="5:6" ht="12.75">
      <c r="E2528" s="11"/>
      <c r="F2528" s="11"/>
    </row>
    <row r="2529" spans="5:6" ht="12.75">
      <c r="E2529" s="11"/>
      <c r="F2529" s="11"/>
    </row>
    <row r="2530" spans="5:6" ht="12.75">
      <c r="E2530" s="11"/>
      <c r="F2530" s="11"/>
    </row>
    <row r="2531" spans="5:6" ht="12.75">
      <c r="E2531" s="11"/>
      <c r="F2531" s="11"/>
    </row>
    <row r="2532" spans="5:6" ht="12.75">
      <c r="E2532" s="11"/>
      <c r="F2532" s="11"/>
    </row>
    <row r="2533" spans="5:6" ht="12.75">
      <c r="E2533" s="11"/>
      <c r="F2533" s="11"/>
    </row>
    <row r="2534" spans="5:6" ht="12.75">
      <c r="E2534" s="11"/>
      <c r="F2534" s="11"/>
    </row>
    <row r="2535" spans="5:6" ht="12.75">
      <c r="E2535" s="11"/>
      <c r="F2535" s="11"/>
    </row>
    <row r="2536" spans="5:6" ht="12.75">
      <c r="E2536" s="11"/>
      <c r="F2536" s="11"/>
    </row>
    <row r="2537" spans="5:6" ht="12.75">
      <c r="E2537" s="11"/>
      <c r="F2537" s="11"/>
    </row>
    <row r="2538" spans="5:6" ht="12.75">
      <c r="E2538" s="11"/>
      <c r="F2538" s="11"/>
    </row>
    <row r="2539" spans="5:6" ht="12.75">
      <c r="E2539" s="11"/>
      <c r="F2539" s="11"/>
    </row>
    <row r="2540" spans="5:6" ht="12.75">
      <c r="E2540" s="11"/>
      <c r="F2540" s="11"/>
    </row>
    <row r="2541" spans="5:6" ht="12.75">
      <c r="E2541" s="11"/>
      <c r="F2541" s="11"/>
    </row>
    <row r="2542" spans="5:6" ht="12.75">
      <c r="E2542" s="11"/>
      <c r="F2542" s="11"/>
    </row>
    <row r="2543" spans="5:6" ht="12.75">
      <c r="E2543" s="11"/>
      <c r="F2543" s="11"/>
    </row>
    <row r="2544" spans="5:6" ht="12.75">
      <c r="E2544" s="11"/>
      <c r="F2544" s="11"/>
    </row>
    <row r="2545" spans="5:6" ht="12.75">
      <c r="E2545" s="11"/>
      <c r="F2545" s="11"/>
    </row>
    <row r="2546" spans="5:6" ht="12.75">
      <c r="E2546" s="11"/>
      <c r="F2546" s="11"/>
    </row>
    <row r="2547" spans="5:6" ht="12.75">
      <c r="E2547" s="11"/>
      <c r="F2547" s="11"/>
    </row>
    <row r="2548" spans="5:6" ht="12.75">
      <c r="E2548" s="11"/>
      <c r="F2548" s="11"/>
    </row>
    <row r="2549" spans="5:6" ht="12.75">
      <c r="E2549" s="11"/>
      <c r="F2549" s="11"/>
    </row>
    <row r="2550" spans="5:6" ht="12.75">
      <c r="E2550" s="11"/>
      <c r="F2550" s="11"/>
    </row>
    <row r="2551" spans="5:6" ht="12.75">
      <c r="E2551" s="11"/>
      <c r="F2551" s="11"/>
    </row>
    <row r="2552" spans="5:6" ht="12.75">
      <c r="E2552" s="11"/>
      <c r="F2552" s="11"/>
    </row>
    <row r="2553" spans="5:6" ht="12.75">
      <c r="E2553" s="11"/>
      <c r="F2553" s="11"/>
    </row>
    <row r="2554" spans="5:6" ht="12.75">
      <c r="E2554" s="11"/>
      <c r="F2554" s="11"/>
    </row>
    <row r="2555" spans="5:6" ht="12.75">
      <c r="E2555" s="11"/>
      <c r="F2555" s="11"/>
    </row>
    <row r="2556" spans="5:6" ht="12.75">
      <c r="E2556" s="11"/>
      <c r="F2556" s="11"/>
    </row>
    <row r="2557" spans="5:6" ht="12.75">
      <c r="E2557" s="11"/>
      <c r="F2557" s="11"/>
    </row>
    <row r="2558" spans="5:6" ht="12.75">
      <c r="E2558" s="11"/>
      <c r="F2558" s="11"/>
    </row>
    <row r="2559" spans="5:6" ht="12.75">
      <c r="E2559" s="11"/>
      <c r="F2559" s="11"/>
    </row>
    <row r="2560" spans="5:6" ht="12.75">
      <c r="E2560" s="11"/>
      <c r="F2560" s="11"/>
    </row>
    <row r="2561" spans="5:6" ht="12.75">
      <c r="E2561" s="11"/>
      <c r="F2561" s="11"/>
    </row>
    <row r="2562" spans="5:6" ht="12.75">
      <c r="E2562" s="11"/>
      <c r="F2562" s="11"/>
    </row>
    <row r="2563" spans="5:6" ht="12.75">
      <c r="E2563" s="11"/>
      <c r="F2563" s="11"/>
    </row>
    <row r="2564" spans="5:6" ht="12.75">
      <c r="E2564" s="11"/>
      <c r="F2564" s="11"/>
    </row>
    <row r="2565" spans="5:6" ht="12.75">
      <c r="E2565" s="11"/>
      <c r="F2565" s="11"/>
    </row>
    <row r="2566" spans="5:6" ht="12.75">
      <c r="E2566" s="11"/>
      <c r="F2566" s="11"/>
    </row>
    <row r="2567" spans="5:6" ht="12.75">
      <c r="E2567" s="11"/>
      <c r="F2567" s="11"/>
    </row>
    <row r="2568" spans="5:6" ht="12.75">
      <c r="E2568" s="11"/>
      <c r="F2568" s="11"/>
    </row>
    <row r="2569" spans="5:6" ht="12.75">
      <c r="E2569" s="11"/>
      <c r="F2569" s="11"/>
    </row>
    <row r="2570" spans="5:6" ht="12.75">
      <c r="E2570" s="11"/>
      <c r="F2570" s="11"/>
    </row>
    <row r="2571" spans="5:6" ht="12.75">
      <c r="E2571" s="11"/>
      <c r="F2571" s="11"/>
    </row>
    <row r="2572" spans="5:6" ht="12.75">
      <c r="E2572" s="11"/>
      <c r="F2572" s="11"/>
    </row>
    <row r="2573" spans="5:6" ht="12.75">
      <c r="E2573" s="11"/>
      <c r="F2573" s="11"/>
    </row>
    <row r="2574" spans="5:6" ht="12.75">
      <c r="E2574" s="11"/>
      <c r="F2574" s="11"/>
    </row>
    <row r="2575" spans="5:6" ht="12.75">
      <c r="E2575" s="11"/>
      <c r="F2575" s="11"/>
    </row>
    <row r="2576" spans="5:6" ht="12.75">
      <c r="E2576" s="11"/>
      <c r="F2576" s="11"/>
    </row>
    <row r="2577" spans="5:6" ht="12.75">
      <c r="E2577" s="11"/>
      <c r="F2577" s="11"/>
    </row>
    <row r="2578" spans="5:6" ht="12.75">
      <c r="E2578" s="11"/>
      <c r="F2578" s="11"/>
    </row>
    <row r="2579" spans="5:6" ht="12.75">
      <c r="E2579" s="11"/>
      <c r="F2579" s="11"/>
    </row>
    <row r="2580" spans="5:6" ht="12.75">
      <c r="E2580" s="11"/>
      <c r="F2580" s="11"/>
    </row>
    <row r="2581" spans="5:6" ht="12.75">
      <c r="E2581" s="11"/>
      <c r="F2581" s="11"/>
    </row>
    <row r="2582" spans="5:6" ht="12.75">
      <c r="E2582" s="11"/>
      <c r="F2582" s="11"/>
    </row>
    <row r="2583" spans="5:6" ht="12.75">
      <c r="E2583" s="11"/>
      <c r="F2583" s="11"/>
    </row>
    <row r="2584" spans="5:6" ht="12.75">
      <c r="E2584" s="11"/>
      <c r="F2584" s="11"/>
    </row>
    <row r="2585" spans="5:6" ht="12.75">
      <c r="E2585" s="11"/>
      <c r="F2585" s="11"/>
    </row>
    <row r="2586" spans="5:6" ht="12.75">
      <c r="E2586" s="11"/>
      <c r="F2586" s="11"/>
    </row>
    <row r="2587" spans="5:6" ht="12.75">
      <c r="E2587" s="11"/>
      <c r="F2587" s="11"/>
    </row>
    <row r="2588" spans="5:6" ht="12.75">
      <c r="E2588" s="11"/>
      <c r="F2588" s="11"/>
    </row>
    <row r="2589" spans="5:6" ht="12.75">
      <c r="E2589" s="11"/>
      <c r="F2589" s="11"/>
    </row>
    <row r="2590" spans="5:6" ht="12.75">
      <c r="E2590" s="11"/>
      <c r="F2590" s="11"/>
    </row>
    <row r="2591" spans="5:6" ht="12.75">
      <c r="E2591" s="11"/>
      <c r="F2591" s="11"/>
    </row>
    <row r="2592" spans="5:6" ht="12.75">
      <c r="E2592" s="11"/>
      <c r="F2592" s="11"/>
    </row>
    <row r="2593" spans="5:6" ht="12.75">
      <c r="E2593" s="11"/>
      <c r="F2593" s="11"/>
    </row>
    <row r="2594" spans="5:6" ht="12.75">
      <c r="E2594" s="11"/>
      <c r="F2594" s="11"/>
    </row>
    <row r="2595" spans="5:6" ht="12.75">
      <c r="E2595" s="11"/>
      <c r="F2595" s="11"/>
    </row>
    <row r="2596" spans="5:6" ht="12.75">
      <c r="E2596" s="11"/>
      <c r="F2596" s="11"/>
    </row>
    <row r="2597" spans="5:6" ht="12.75">
      <c r="E2597" s="11"/>
      <c r="F2597" s="11"/>
    </row>
    <row r="2598" spans="5:6" ht="12.75">
      <c r="E2598" s="11"/>
      <c r="F2598" s="11"/>
    </row>
    <row r="2599" spans="5:6" ht="12.75">
      <c r="E2599" s="11"/>
      <c r="F2599" s="11"/>
    </row>
    <row r="2600" spans="5:6" ht="12.75">
      <c r="E2600" s="11"/>
      <c r="F2600" s="11"/>
    </row>
    <row r="2601" spans="5:6" ht="12.75">
      <c r="E2601" s="11"/>
      <c r="F2601" s="11"/>
    </row>
    <row r="2602" spans="5:6" ht="12.75">
      <c r="E2602" s="11"/>
      <c r="F2602" s="11"/>
    </row>
    <row r="2603" spans="5:6" ht="12.75">
      <c r="E2603" s="11"/>
      <c r="F2603" s="11"/>
    </row>
    <row r="2604" spans="5:6" ht="12.75">
      <c r="E2604" s="11"/>
      <c r="F2604" s="11"/>
    </row>
    <row r="2605" spans="5:6" ht="12.75">
      <c r="E2605" s="11"/>
      <c r="F2605" s="11"/>
    </row>
    <row r="2606" spans="5:6" ht="12.75">
      <c r="E2606" s="11"/>
      <c r="F2606" s="11"/>
    </row>
    <row r="2607" spans="5:6" ht="12.75">
      <c r="E2607" s="11"/>
      <c r="F2607" s="11"/>
    </row>
    <row r="2608" spans="5:6" ht="12.75">
      <c r="E2608" s="11"/>
      <c r="F2608" s="11"/>
    </row>
    <row r="2609" spans="5:6" ht="12.75">
      <c r="E2609" s="11"/>
      <c r="F2609" s="11"/>
    </row>
    <row r="2610" spans="5:6" ht="12.75">
      <c r="E2610" s="11"/>
      <c r="F2610" s="11"/>
    </row>
    <row r="2611" spans="5:6" ht="12.75">
      <c r="E2611" s="11"/>
      <c r="F2611" s="11"/>
    </row>
    <row r="2612" spans="5:6" ht="12.75">
      <c r="E2612" s="11"/>
      <c r="F2612" s="11"/>
    </row>
    <row r="2613" spans="5:6" ht="12.75">
      <c r="E2613" s="11"/>
      <c r="F2613" s="11"/>
    </row>
    <row r="2614" spans="5:6" ht="12.75">
      <c r="E2614" s="11"/>
      <c r="F2614" s="11"/>
    </row>
    <row r="2615" spans="5:6" ht="12.75">
      <c r="E2615" s="11"/>
      <c r="F2615" s="11"/>
    </row>
    <row r="2616" spans="5:6" ht="12.75">
      <c r="E2616" s="11"/>
      <c r="F2616" s="11"/>
    </row>
    <row r="2617" spans="5:6" ht="12.75">
      <c r="E2617" s="11"/>
      <c r="F2617" s="11"/>
    </row>
    <row r="2618" spans="5:6" ht="12.75">
      <c r="E2618" s="11"/>
      <c r="F2618" s="11"/>
    </row>
    <row r="2619" spans="5:6" ht="12.75">
      <c r="E2619" s="11"/>
      <c r="F2619" s="11"/>
    </row>
    <row r="2620" spans="5:6" ht="12.75">
      <c r="E2620" s="11"/>
      <c r="F2620" s="11"/>
    </row>
    <row r="2621" spans="5:6" ht="12.75">
      <c r="E2621" s="11"/>
      <c r="F2621" s="11"/>
    </row>
    <row r="2622" spans="5:6" ht="12.75">
      <c r="E2622" s="11"/>
      <c r="F2622" s="11"/>
    </row>
    <row r="2623" spans="5:6" ht="12.75">
      <c r="E2623" s="11"/>
      <c r="F2623" s="11"/>
    </row>
    <row r="2624" spans="5:6" ht="12.75">
      <c r="E2624" s="11"/>
      <c r="F2624" s="11"/>
    </row>
    <row r="2625" spans="5:6" ht="12.75">
      <c r="E2625" s="11"/>
      <c r="F2625" s="11"/>
    </row>
    <row r="2626" spans="5:6" ht="12.75">
      <c r="E2626" s="11"/>
      <c r="F2626" s="11"/>
    </row>
    <row r="2627" spans="5:6" ht="12.75">
      <c r="E2627" s="11"/>
      <c r="F2627" s="11"/>
    </row>
    <row r="2628" spans="5:6" ht="12.75">
      <c r="E2628" s="11"/>
      <c r="F2628" s="11"/>
    </row>
    <row r="2629" spans="5:6" ht="12.75">
      <c r="E2629" s="11"/>
      <c r="F2629" s="11"/>
    </row>
    <row r="2630" spans="5:6" ht="12.75">
      <c r="E2630" s="11"/>
      <c r="F2630" s="11"/>
    </row>
    <row r="2631" spans="5:6" ht="12.75">
      <c r="E2631" s="11"/>
      <c r="F2631" s="11"/>
    </row>
    <row r="2632" spans="5:6" ht="12.75">
      <c r="E2632" s="11"/>
      <c r="F2632" s="11"/>
    </row>
    <row r="2633" spans="5:6" ht="12.75">
      <c r="E2633" s="11"/>
      <c r="F2633" s="11"/>
    </row>
    <row r="2634" spans="5:6" ht="12.75">
      <c r="E2634" s="11"/>
      <c r="F2634" s="11"/>
    </row>
    <row r="2635" spans="5:6" ht="12.75">
      <c r="E2635" s="11"/>
      <c r="F2635" s="11"/>
    </row>
    <row r="2636" spans="5:6" ht="12.75">
      <c r="E2636" s="11"/>
      <c r="F2636" s="11"/>
    </row>
    <row r="2637" spans="5:6" ht="12.75">
      <c r="E2637" s="11"/>
      <c r="F2637" s="11"/>
    </row>
    <row r="2638" spans="5:6" ht="12.75">
      <c r="E2638" s="11"/>
      <c r="F2638" s="11"/>
    </row>
    <row r="2639" spans="5:6" ht="12.75">
      <c r="E2639" s="11"/>
      <c r="F2639" s="11"/>
    </row>
    <row r="2640" spans="5:6" ht="12.75">
      <c r="E2640" s="11"/>
      <c r="F2640" s="11"/>
    </row>
    <row r="2641" spans="5:6" ht="12.75">
      <c r="E2641" s="11"/>
      <c r="F2641" s="11"/>
    </row>
    <row r="2642" spans="5:6" ht="12.75">
      <c r="E2642" s="11"/>
      <c r="F2642" s="11"/>
    </row>
    <row r="2643" spans="5:6" ht="12.75">
      <c r="E2643" s="11"/>
      <c r="F2643" s="11"/>
    </row>
    <row r="2644" spans="5:6" ht="12.75">
      <c r="E2644" s="11"/>
      <c r="F2644" s="11"/>
    </row>
    <row r="2645" spans="5:6" ht="12.75">
      <c r="E2645" s="11"/>
      <c r="F2645" s="11"/>
    </row>
    <row r="2646" spans="5:6" ht="12.75">
      <c r="E2646" s="11"/>
      <c r="F2646" s="11"/>
    </row>
    <row r="2647" spans="5:6" ht="12.75">
      <c r="E2647" s="11"/>
      <c r="F2647" s="11"/>
    </row>
    <row r="2648" spans="5:6" ht="12.75">
      <c r="E2648" s="11"/>
      <c r="F2648" s="11"/>
    </row>
    <row r="2649" spans="5:6" ht="12.75">
      <c r="E2649" s="11"/>
      <c r="F2649" s="11"/>
    </row>
    <row r="2650" spans="5:6" ht="12.75">
      <c r="E2650" s="11"/>
      <c r="F2650" s="11"/>
    </row>
    <row r="2651" spans="5:6" ht="12.75">
      <c r="E2651" s="11"/>
      <c r="F2651" s="11"/>
    </row>
    <row r="2652" spans="5:6" ht="12.75">
      <c r="E2652" s="11"/>
      <c r="F2652" s="11"/>
    </row>
    <row r="2653" spans="5:6" ht="12.75">
      <c r="E2653" s="11"/>
      <c r="F2653" s="11"/>
    </row>
    <row r="2654" spans="5:6" ht="12.75">
      <c r="E2654" s="11"/>
      <c r="F2654" s="11"/>
    </row>
    <row r="2655" spans="5:6" ht="12.75">
      <c r="E2655" s="11"/>
      <c r="F2655" s="11"/>
    </row>
    <row r="2656" spans="5:6" ht="12.75">
      <c r="E2656" s="11"/>
      <c r="F2656" s="11"/>
    </row>
    <row r="2657" spans="5:6" ht="12.75">
      <c r="E2657" s="11"/>
      <c r="F2657" s="11"/>
    </row>
    <row r="2658" spans="5:6" ht="12.75">
      <c r="E2658" s="11"/>
      <c r="F2658" s="11"/>
    </row>
    <row r="2659" spans="5:6" ht="12.75">
      <c r="E2659" s="11"/>
      <c r="F2659" s="11"/>
    </row>
    <row r="2660" spans="5:6" ht="12.75">
      <c r="E2660" s="11"/>
      <c r="F2660" s="11"/>
    </row>
    <row r="2661" spans="5:6" ht="12.75">
      <c r="E2661" s="11"/>
      <c r="F2661" s="11"/>
    </row>
    <row r="2662" spans="5:6" ht="12.75">
      <c r="E2662" s="11"/>
      <c r="F2662" s="11"/>
    </row>
    <row r="2663" spans="5:6" ht="12.75">
      <c r="E2663" s="11"/>
      <c r="F2663" s="11"/>
    </row>
    <row r="2664" spans="5:6" ht="12.75">
      <c r="E2664" s="11"/>
      <c r="F2664" s="11"/>
    </row>
    <row r="2665" spans="5:6" ht="12.75">
      <c r="E2665" s="11"/>
      <c r="F2665" s="11"/>
    </row>
    <row r="2666" spans="5:6" ht="12.75">
      <c r="E2666" s="11"/>
      <c r="F2666" s="11"/>
    </row>
    <row r="2667" spans="5:6" ht="12.75">
      <c r="E2667" s="11"/>
      <c r="F2667" s="11"/>
    </row>
    <row r="2668" spans="5:6" ht="12.75">
      <c r="E2668" s="11"/>
      <c r="F2668" s="11"/>
    </row>
    <row r="2669" spans="5:6" ht="12.75">
      <c r="E2669" s="11"/>
      <c r="F2669" s="11"/>
    </row>
    <row r="2670" spans="5:6" ht="12.75">
      <c r="E2670" s="11"/>
      <c r="F2670" s="11"/>
    </row>
    <row r="2671" spans="5:6" ht="12.75">
      <c r="E2671" s="11"/>
      <c r="F2671" s="11"/>
    </row>
    <row r="2672" spans="5:6" ht="12.75">
      <c r="E2672" s="11"/>
      <c r="F2672" s="11"/>
    </row>
    <row r="2673" spans="5:6" ht="12.75">
      <c r="E2673" s="11"/>
      <c r="F2673" s="11"/>
    </row>
    <row r="2674" spans="5:6" ht="12.75">
      <c r="E2674" s="11"/>
      <c r="F2674" s="11"/>
    </row>
    <row r="2675" spans="5:6" ht="12.75">
      <c r="E2675" s="11"/>
      <c r="F2675" s="11"/>
    </row>
    <row r="2676" spans="5:6" ht="12.75">
      <c r="E2676" s="11"/>
      <c r="F2676" s="11"/>
    </row>
    <row r="2677" spans="5:6" ht="12.75">
      <c r="E2677" s="11"/>
      <c r="F2677" s="11"/>
    </row>
    <row r="2678" spans="5:6" ht="12.75">
      <c r="E2678" s="11"/>
      <c r="F2678" s="11"/>
    </row>
    <row r="2679" spans="5:6" ht="12.75">
      <c r="E2679" s="11"/>
      <c r="F2679" s="11"/>
    </row>
    <row r="2680" spans="5:6" ht="12.75">
      <c r="E2680" s="11"/>
      <c r="F2680" s="11"/>
    </row>
    <row r="2681" spans="5:6" ht="12.75">
      <c r="E2681" s="11"/>
      <c r="F2681" s="11"/>
    </row>
    <row r="2682" spans="5:6" ht="12.75">
      <c r="E2682" s="11"/>
      <c r="F2682" s="11"/>
    </row>
    <row r="2683" spans="5:6" ht="12.75">
      <c r="E2683" s="11"/>
      <c r="F2683" s="11"/>
    </row>
    <row r="2684" spans="5:6" ht="12.75">
      <c r="E2684" s="11"/>
      <c r="F2684" s="11"/>
    </row>
    <row r="2685" spans="5:6" ht="12.75">
      <c r="E2685" s="11"/>
      <c r="F2685" s="11"/>
    </row>
    <row r="2686" spans="5:6" ht="12.75">
      <c r="E2686" s="11"/>
      <c r="F2686" s="11"/>
    </row>
    <row r="2687" spans="5:6" ht="12.75">
      <c r="E2687" s="11"/>
      <c r="F2687" s="11"/>
    </row>
    <row r="2688" spans="5:6" ht="12.75">
      <c r="E2688" s="11"/>
      <c r="F2688" s="11"/>
    </row>
    <row r="2689" spans="5:6" ht="12.75">
      <c r="E2689" s="11"/>
      <c r="F2689" s="11"/>
    </row>
    <row r="2690" spans="5:6" ht="12.75">
      <c r="E2690" s="11"/>
      <c r="F2690" s="11"/>
    </row>
    <row r="2691" spans="5:6" ht="12.75">
      <c r="E2691" s="11"/>
      <c r="F2691" s="11"/>
    </row>
    <row r="2692" spans="5:6" ht="12.75">
      <c r="E2692" s="11"/>
      <c r="F2692" s="11"/>
    </row>
    <row r="2693" spans="5:6" ht="12.75">
      <c r="E2693" s="11"/>
      <c r="F2693" s="11"/>
    </row>
    <row r="2694" spans="5:6" ht="12.75">
      <c r="E2694" s="11"/>
      <c r="F2694" s="11"/>
    </row>
    <row r="2695" spans="5:6" ht="12.75">
      <c r="E2695" s="11"/>
      <c r="F2695" s="11"/>
    </row>
    <row r="2696" spans="5:6" ht="12.75">
      <c r="E2696" s="11"/>
      <c r="F2696" s="11"/>
    </row>
    <row r="2697" spans="5:6" ht="12.75">
      <c r="E2697" s="11"/>
      <c r="F2697" s="11"/>
    </row>
    <row r="2698" spans="5:6" ht="12.75">
      <c r="E2698" s="11"/>
      <c r="F2698" s="11"/>
    </row>
    <row r="2699" spans="5:6" ht="12.75">
      <c r="E2699" s="11"/>
      <c r="F2699" s="11"/>
    </row>
    <row r="2700" spans="5:6" ht="12.75">
      <c r="E2700" s="11"/>
      <c r="F2700" s="11"/>
    </row>
    <row r="2701" spans="5:6" ht="12.75">
      <c r="E2701" s="11"/>
      <c r="F2701" s="11"/>
    </row>
    <row r="2702" spans="5:6" ht="12.75">
      <c r="E2702" s="11"/>
      <c r="F2702" s="11"/>
    </row>
    <row r="2703" spans="5:6" ht="12.75">
      <c r="E2703" s="11"/>
      <c r="F2703" s="11"/>
    </row>
    <row r="2704" spans="5:6" ht="12.75">
      <c r="E2704" s="11"/>
      <c r="F2704" s="11"/>
    </row>
    <row r="2705" spans="5:6" ht="12.75">
      <c r="E2705" s="11"/>
      <c r="F2705" s="11"/>
    </row>
    <row r="2706" spans="5:6" ht="12.75">
      <c r="E2706" s="11"/>
      <c r="F2706" s="11"/>
    </row>
    <row r="2707" spans="5:6" ht="12.75">
      <c r="E2707" s="11"/>
      <c r="F2707" s="11"/>
    </row>
    <row r="2708" spans="5:6" ht="12.75">
      <c r="E2708" s="11"/>
      <c r="F2708" s="11"/>
    </row>
    <row r="2709" spans="5:6" ht="12.75">
      <c r="E2709" s="11"/>
      <c r="F2709" s="11"/>
    </row>
    <row r="2710" spans="5:6" ht="12.75">
      <c r="E2710" s="11"/>
      <c r="F2710" s="11"/>
    </row>
    <row r="2711" spans="5:6" ht="12.75">
      <c r="E2711" s="11"/>
      <c r="F2711" s="11"/>
    </row>
    <row r="2712" spans="5:6" ht="12.75">
      <c r="E2712" s="11"/>
      <c r="F2712" s="11"/>
    </row>
    <row r="2713" spans="5:6" ht="12.75">
      <c r="E2713" s="11"/>
      <c r="F2713" s="11"/>
    </row>
    <row r="2714" spans="5:6" ht="12.75">
      <c r="E2714" s="11"/>
      <c r="F2714" s="11"/>
    </row>
    <row r="2715" spans="5:6" ht="12.75">
      <c r="E2715" s="11"/>
      <c r="F2715" s="11"/>
    </row>
    <row r="2716" spans="5:6" ht="12.75">
      <c r="E2716" s="11"/>
      <c r="F2716" s="11"/>
    </row>
    <row r="2717" spans="5:6" ht="12.75">
      <c r="E2717" s="11"/>
      <c r="F2717" s="11"/>
    </row>
    <row r="2718" spans="5:6" ht="12.75">
      <c r="E2718" s="11"/>
      <c r="F2718" s="11"/>
    </row>
    <row r="2719" spans="5:6" ht="12.75">
      <c r="E2719" s="11"/>
      <c r="F2719" s="11"/>
    </row>
    <row r="2720" spans="5:6" ht="12.75">
      <c r="E2720" s="11"/>
      <c r="F2720" s="11"/>
    </row>
    <row r="2721" spans="5:6" ht="12.75">
      <c r="E2721" s="11"/>
      <c r="F2721" s="11"/>
    </row>
    <row r="2722" spans="5:6" ht="12.75">
      <c r="E2722" s="11"/>
      <c r="F2722" s="11"/>
    </row>
    <row r="2723" spans="5:6" ht="12.75">
      <c r="E2723" s="11"/>
      <c r="F2723" s="11"/>
    </row>
    <row r="2724" spans="5:6" ht="12.75">
      <c r="E2724" s="11"/>
      <c r="F2724" s="11"/>
    </row>
    <row r="2725" spans="5:6" ht="12.75">
      <c r="E2725" s="11"/>
      <c r="F2725" s="11"/>
    </row>
    <row r="2726" spans="5:6" ht="12.75">
      <c r="E2726" s="11"/>
      <c r="F2726" s="11"/>
    </row>
    <row r="2727" spans="5:6" ht="12.75">
      <c r="E2727" s="11"/>
      <c r="F2727" s="11"/>
    </row>
    <row r="2728" spans="5:6" ht="12.75">
      <c r="E2728" s="11"/>
      <c r="F2728" s="11"/>
    </row>
    <row r="2729" spans="5:6" ht="12.75">
      <c r="E2729" s="11"/>
      <c r="F2729" s="11"/>
    </row>
    <row r="2730" spans="5:6" ht="12.75">
      <c r="E2730" s="11"/>
      <c r="F2730" s="11"/>
    </row>
    <row r="2731" spans="5:6" ht="12.75">
      <c r="E2731" s="11"/>
      <c r="F2731" s="11"/>
    </row>
    <row r="2732" spans="5:6" ht="12.75">
      <c r="E2732" s="11"/>
      <c r="F2732" s="11"/>
    </row>
    <row r="2733" spans="5:6" ht="12.75">
      <c r="E2733" s="11"/>
      <c r="F2733" s="11"/>
    </row>
    <row r="2734" spans="5:6" ht="12.75">
      <c r="E2734" s="11"/>
      <c r="F2734" s="11"/>
    </row>
    <row r="2735" spans="5:6" ht="12.75">
      <c r="E2735" s="11"/>
      <c r="F2735" s="11"/>
    </row>
    <row r="2736" spans="5:6" ht="12.75">
      <c r="E2736" s="11"/>
      <c r="F2736" s="11"/>
    </row>
    <row r="2737" spans="5:6" ht="12.75">
      <c r="E2737" s="11"/>
      <c r="F2737" s="11"/>
    </row>
    <row r="2738" spans="5:6" ht="12.75">
      <c r="E2738" s="11"/>
      <c r="F2738" s="11"/>
    </row>
    <row r="2739" spans="5:6" ht="12.75">
      <c r="E2739" s="11"/>
      <c r="F2739" s="11"/>
    </row>
    <row r="2740" spans="5:6" ht="12.75">
      <c r="E2740" s="11"/>
      <c r="F2740" s="11"/>
    </row>
    <row r="2741" spans="5:6" ht="12.75">
      <c r="E2741" s="11"/>
      <c r="F2741" s="11"/>
    </row>
    <row r="2742" spans="5:6" ht="12.75">
      <c r="E2742" s="11"/>
      <c r="F2742" s="11"/>
    </row>
    <row r="2743" spans="5:6" ht="12.75">
      <c r="E2743" s="11"/>
      <c r="F2743" s="11"/>
    </row>
    <row r="2744" spans="5:6" ht="12.75">
      <c r="E2744" s="11"/>
      <c r="F2744" s="11"/>
    </row>
    <row r="2745" spans="5:6" ht="12.75">
      <c r="E2745" s="11"/>
      <c r="F2745" s="11"/>
    </row>
    <row r="2746" spans="5:6" ht="12.75">
      <c r="E2746" s="11"/>
      <c r="F2746" s="11"/>
    </row>
    <row r="2747" spans="5:6" ht="12.75">
      <c r="E2747" s="11"/>
      <c r="F2747" s="11"/>
    </row>
    <row r="2748" spans="5:6" ht="12.75">
      <c r="E2748" s="11"/>
      <c r="F2748" s="11"/>
    </row>
    <row r="2749" spans="5:6" ht="12.75">
      <c r="E2749" s="11"/>
      <c r="F2749" s="11"/>
    </row>
    <row r="2750" spans="5:6" ht="12.75">
      <c r="E2750" s="11"/>
      <c r="F2750" s="11"/>
    </row>
    <row r="2751" spans="5:6" ht="12.75">
      <c r="E2751" s="11"/>
      <c r="F2751" s="11"/>
    </row>
    <row r="2752" spans="5:6" ht="12.75">
      <c r="E2752" s="11"/>
      <c r="F2752" s="11"/>
    </row>
    <row r="2753" spans="5:6" ht="12.75">
      <c r="E2753" s="11"/>
      <c r="F2753" s="11"/>
    </row>
    <row r="2754" spans="5:6" ht="12.75">
      <c r="E2754" s="11"/>
      <c r="F2754" s="11"/>
    </row>
    <row r="2755" spans="5:6" ht="12.75">
      <c r="E2755" s="11"/>
      <c r="F2755" s="11"/>
    </row>
    <row r="2756" spans="5:6" ht="12.75">
      <c r="E2756" s="11"/>
      <c r="F2756" s="11"/>
    </row>
    <row r="2757" spans="5:6" ht="12.75">
      <c r="E2757" s="11"/>
      <c r="F2757" s="11"/>
    </row>
    <row r="2758" spans="5:6" ht="12.75">
      <c r="E2758" s="11"/>
      <c r="F2758" s="11"/>
    </row>
    <row r="2759" spans="5:6" ht="12.75">
      <c r="E2759" s="11"/>
      <c r="F2759" s="11"/>
    </row>
    <row r="2760" spans="5:6" ht="12.75">
      <c r="E2760" s="11"/>
      <c r="F2760" s="11"/>
    </row>
    <row r="2761" spans="5:6" ht="12.75">
      <c r="E2761" s="11"/>
      <c r="F2761" s="11"/>
    </row>
    <row r="2762" spans="5:6" ht="12.75">
      <c r="E2762" s="11"/>
      <c r="F2762" s="11"/>
    </row>
    <row r="2763" spans="5:6" ht="12.75">
      <c r="E2763" s="11"/>
      <c r="F2763" s="11"/>
    </row>
    <row r="2764" spans="5:6" ht="12.75">
      <c r="E2764" s="11"/>
      <c r="F2764" s="11"/>
    </row>
    <row r="2765" spans="5:6" ht="12.75">
      <c r="E2765" s="11"/>
      <c r="F2765" s="11"/>
    </row>
    <row r="2766" spans="5:6" ht="12.75">
      <c r="E2766" s="11"/>
      <c r="F2766" s="11"/>
    </row>
    <row r="2767" spans="5:6" ht="12.75">
      <c r="E2767" s="11"/>
      <c r="F2767" s="11"/>
    </row>
    <row r="2768" spans="5:6" ht="12.75">
      <c r="E2768" s="11"/>
      <c r="F2768" s="11"/>
    </row>
    <row r="2769" spans="5:6" ht="12.75">
      <c r="E2769" s="11"/>
      <c r="F2769" s="11"/>
    </row>
    <row r="2770" spans="5:6" ht="12.75">
      <c r="E2770" s="11"/>
      <c r="F2770" s="11"/>
    </row>
    <row r="2771" spans="5:6" ht="12.75">
      <c r="E2771" s="11"/>
      <c r="F2771" s="11"/>
    </row>
    <row r="2772" spans="5:6" ht="12.75">
      <c r="E2772" s="11"/>
      <c r="F2772" s="11"/>
    </row>
    <row r="2773" spans="5:6" ht="12.75">
      <c r="E2773" s="11"/>
      <c r="F2773" s="11"/>
    </row>
    <row r="2774" spans="5:6" ht="12.75">
      <c r="E2774" s="11"/>
      <c r="F2774" s="11"/>
    </row>
    <row r="2775" spans="5:6" ht="12.75">
      <c r="E2775" s="11"/>
      <c r="F2775" s="11"/>
    </row>
    <row r="2776" spans="5:6" ht="12.75">
      <c r="E2776" s="11"/>
      <c r="F2776" s="11"/>
    </row>
    <row r="2777" spans="5:6" ht="12.75">
      <c r="E2777" s="11"/>
      <c r="F2777" s="11"/>
    </row>
    <row r="2778" spans="5:6" ht="12.75">
      <c r="E2778" s="11"/>
      <c r="F2778" s="11"/>
    </row>
    <row r="2779" spans="5:6" ht="12.75">
      <c r="E2779" s="11"/>
      <c r="F2779" s="11"/>
    </row>
    <row r="2780" spans="5:6" ht="12.75">
      <c r="E2780" s="11"/>
      <c r="F2780" s="11"/>
    </row>
    <row r="2781" spans="5:6" ht="12.75">
      <c r="E2781" s="11"/>
      <c r="F2781" s="11"/>
    </row>
    <row r="2782" spans="5:6" ht="12.75">
      <c r="E2782" s="11"/>
      <c r="F2782" s="11"/>
    </row>
    <row r="2783" spans="5:6" ht="12.75">
      <c r="E2783" s="11"/>
      <c r="F2783" s="11"/>
    </row>
    <row r="2784" spans="5:6" ht="12.75">
      <c r="E2784" s="11"/>
      <c r="F2784" s="11"/>
    </row>
    <row r="2785" spans="5:6" ht="12.75">
      <c r="E2785" s="11"/>
      <c r="F2785" s="11"/>
    </row>
    <row r="2786" spans="5:6" ht="12.75">
      <c r="E2786" s="11"/>
      <c r="F2786" s="11"/>
    </row>
    <row r="2787" spans="5:6" ht="12.75">
      <c r="E2787" s="11"/>
      <c r="F2787" s="11"/>
    </row>
    <row r="2788" spans="5:6" ht="12.75">
      <c r="E2788" s="11"/>
      <c r="F2788" s="11"/>
    </row>
    <row r="2789" spans="5:6" ht="12.75">
      <c r="E2789" s="11"/>
      <c r="F2789" s="11"/>
    </row>
    <row r="2790" spans="5:6" ht="12.75">
      <c r="E2790" s="11"/>
      <c r="F2790" s="11"/>
    </row>
    <row r="2791" spans="5:6" ht="12.75">
      <c r="E2791" s="11"/>
      <c r="F2791" s="11"/>
    </row>
    <row r="2792" spans="5:6" ht="12.75">
      <c r="E2792" s="11"/>
      <c r="F2792" s="11"/>
    </row>
    <row r="2793" spans="5:6" ht="12.75">
      <c r="E2793" s="11"/>
      <c r="F2793" s="11"/>
    </row>
    <row r="2794" spans="5:6" ht="12.75">
      <c r="E2794" s="11"/>
      <c r="F2794" s="11"/>
    </row>
    <row r="2795" spans="5:6" ht="12.75">
      <c r="E2795" s="11"/>
      <c r="F2795" s="11"/>
    </row>
    <row r="2796" spans="5:6" ht="12.75">
      <c r="E2796" s="11"/>
      <c r="F2796" s="11"/>
    </row>
    <row r="2797" spans="5:6" ht="12.75">
      <c r="E2797" s="11"/>
      <c r="F2797" s="11"/>
    </row>
    <row r="2798" spans="5:6" ht="12.75">
      <c r="E2798" s="11"/>
      <c r="F2798" s="11"/>
    </row>
    <row r="2799" spans="5:6" ht="12.75">
      <c r="E2799" s="11"/>
      <c r="F2799" s="11"/>
    </row>
    <row r="2800" spans="5:6" ht="12.75">
      <c r="E2800" s="11"/>
      <c r="F2800" s="11"/>
    </row>
    <row r="2801" spans="5:6" ht="12.75">
      <c r="E2801" s="11"/>
      <c r="F2801" s="11"/>
    </row>
    <row r="2802" spans="5:6" ht="12.75">
      <c r="E2802" s="11"/>
      <c r="F2802" s="11"/>
    </row>
    <row r="2803" spans="5:6" ht="12.75">
      <c r="E2803" s="11"/>
      <c r="F2803" s="11"/>
    </row>
    <row r="2804" spans="5:6" ht="12.75">
      <c r="E2804" s="11"/>
      <c r="F2804" s="11"/>
    </row>
    <row r="2805" spans="5:6" ht="12.75">
      <c r="E2805" s="11"/>
      <c r="F2805" s="11"/>
    </row>
    <row r="2806" spans="5:6" ht="12.75">
      <c r="E2806" s="11"/>
      <c r="F2806" s="11"/>
    </row>
    <row r="2807" spans="5:6" ht="12.75">
      <c r="E2807" s="11"/>
      <c r="F2807" s="11"/>
    </row>
    <row r="2808" spans="5:6" ht="12.75">
      <c r="E2808" s="11"/>
      <c r="F2808" s="11"/>
    </row>
    <row r="2809" spans="5:6" ht="12.75">
      <c r="E2809" s="11"/>
      <c r="F2809" s="11"/>
    </row>
    <row r="2810" spans="5:6" ht="12.75">
      <c r="E2810" s="11"/>
      <c r="F2810" s="11"/>
    </row>
    <row r="2811" spans="5:6" ht="12.75">
      <c r="E2811" s="11"/>
      <c r="F2811" s="11"/>
    </row>
    <row r="2812" spans="5:6" ht="12.75">
      <c r="E2812" s="11"/>
      <c r="F2812" s="11"/>
    </row>
    <row r="2813" spans="5:6" ht="12.75">
      <c r="E2813" s="11"/>
      <c r="F2813" s="11"/>
    </row>
    <row r="2814" spans="5:6" ht="12.75">
      <c r="E2814" s="11"/>
      <c r="F2814" s="11"/>
    </row>
    <row r="2815" spans="5:6" ht="12.75">
      <c r="E2815" s="11"/>
      <c r="F2815" s="11"/>
    </row>
    <row r="2816" spans="5:6" ht="12.75">
      <c r="E2816" s="11"/>
      <c r="F2816" s="11"/>
    </row>
    <row r="2817" spans="5:6" ht="12.75">
      <c r="E2817" s="11"/>
      <c r="F2817" s="11"/>
    </row>
    <row r="2818" spans="5:6" ht="12.75">
      <c r="E2818" s="11"/>
      <c r="F2818" s="11"/>
    </row>
    <row r="2819" spans="5:6" ht="12.75">
      <c r="E2819" s="11"/>
      <c r="F2819" s="11"/>
    </row>
    <row r="2820" spans="5:6" ht="12.75">
      <c r="E2820" s="11"/>
      <c r="F2820" s="11"/>
    </row>
    <row r="2821" spans="5:6" ht="12.75">
      <c r="E2821" s="11"/>
      <c r="F2821" s="11"/>
    </row>
    <row r="2822" spans="5:6" ht="12.75">
      <c r="E2822" s="11"/>
      <c r="F2822" s="11"/>
    </row>
    <row r="2823" spans="5:6" ht="12.75">
      <c r="E2823" s="11"/>
      <c r="F2823" s="11"/>
    </row>
    <row r="2824" spans="5:6" ht="12.75">
      <c r="E2824" s="11"/>
      <c r="F2824" s="11"/>
    </row>
    <row r="2825" spans="5:6" ht="12.75">
      <c r="E2825" s="11"/>
      <c r="F2825" s="11"/>
    </row>
    <row r="2826" spans="5:6" ht="12.75">
      <c r="E2826" s="11"/>
      <c r="F2826" s="11"/>
    </row>
    <row r="2827" spans="5:6" ht="12.75">
      <c r="E2827" s="11"/>
      <c r="F2827" s="11"/>
    </row>
    <row r="2828" spans="5:6" ht="12.75">
      <c r="E2828" s="11"/>
      <c r="F2828" s="11"/>
    </row>
    <row r="2829" spans="5:6" ht="12.75">
      <c r="E2829" s="11"/>
      <c r="F2829" s="11"/>
    </row>
    <row r="2830" spans="5:6" ht="12.75">
      <c r="E2830" s="11"/>
      <c r="F2830" s="11"/>
    </row>
    <row r="2831" spans="5:6" ht="12.75">
      <c r="E2831" s="11"/>
      <c r="F2831" s="11"/>
    </row>
    <row r="2832" spans="5:6" ht="12.75">
      <c r="E2832" s="11"/>
      <c r="F2832" s="11"/>
    </row>
    <row r="2833" spans="5:6" ht="12.75">
      <c r="E2833" s="11"/>
      <c r="F2833" s="11"/>
    </row>
    <row r="2834" spans="5:6" ht="12.75">
      <c r="E2834" s="11"/>
      <c r="F2834" s="11"/>
    </row>
    <row r="2835" spans="5:6" ht="12.75">
      <c r="E2835" s="11"/>
      <c r="F2835" s="11"/>
    </row>
    <row r="2836" spans="5:6" ht="12.75">
      <c r="E2836" s="11"/>
      <c r="F2836" s="11"/>
    </row>
    <row r="2837" spans="5:6" ht="12.75">
      <c r="E2837" s="11"/>
      <c r="F2837" s="11"/>
    </row>
    <row r="2838" spans="5:6" ht="12.75">
      <c r="E2838" s="11"/>
      <c r="F2838" s="11"/>
    </row>
    <row r="2839" spans="5:6" ht="12.75">
      <c r="E2839" s="11"/>
      <c r="F2839" s="11"/>
    </row>
    <row r="2840" spans="5:6" ht="12.75">
      <c r="E2840" s="11"/>
      <c r="F2840" s="11"/>
    </row>
    <row r="2841" spans="5:6" ht="12.75">
      <c r="E2841" s="11"/>
      <c r="F2841" s="11"/>
    </row>
    <row r="2842" spans="5:6" ht="12.75">
      <c r="E2842" s="11"/>
      <c r="F2842" s="11"/>
    </row>
    <row r="2843" spans="5:6" ht="12.75">
      <c r="E2843" s="11"/>
      <c r="F2843" s="11"/>
    </row>
    <row r="2844" spans="5:6" ht="12.75">
      <c r="E2844" s="11"/>
      <c r="F2844" s="11"/>
    </row>
    <row r="2845" spans="5:6" ht="12.75">
      <c r="E2845" s="11"/>
      <c r="F2845" s="11"/>
    </row>
    <row r="2846" spans="5:6" ht="12.75">
      <c r="E2846" s="11"/>
      <c r="F2846" s="11"/>
    </row>
    <row r="2847" spans="5:6" ht="12.75">
      <c r="E2847" s="11"/>
      <c r="F2847" s="11"/>
    </row>
    <row r="2848" spans="5:6" ht="12.75">
      <c r="E2848" s="11"/>
      <c r="F2848" s="11"/>
    </row>
    <row r="2849" spans="5:6" ht="12.75">
      <c r="E2849" s="11"/>
      <c r="F2849" s="11"/>
    </row>
    <row r="2850" spans="5:6" ht="12.75">
      <c r="E2850" s="11"/>
      <c r="F2850" s="11"/>
    </row>
    <row r="2851" spans="5:6" ht="12.75">
      <c r="E2851" s="11"/>
      <c r="F2851" s="11"/>
    </row>
    <row r="2852" spans="5:6" ht="12.75">
      <c r="E2852" s="11"/>
      <c r="F2852" s="11"/>
    </row>
    <row r="2853" spans="5:6" ht="12.75">
      <c r="E2853" s="11"/>
      <c r="F2853" s="11"/>
    </row>
    <row r="2854" spans="5:6" ht="12.75">
      <c r="E2854" s="11"/>
      <c r="F2854" s="11"/>
    </row>
    <row r="2855" spans="5:6" ht="12.75">
      <c r="E2855" s="11"/>
      <c r="F2855" s="11"/>
    </row>
    <row r="2856" spans="5:6" ht="12.75">
      <c r="E2856" s="11"/>
      <c r="F2856" s="11"/>
    </row>
    <row r="2857" spans="5:6" ht="12.75">
      <c r="E2857" s="11"/>
      <c r="F2857" s="11"/>
    </row>
    <row r="2858" spans="5:6" ht="12.75">
      <c r="E2858" s="11"/>
      <c r="F2858" s="11"/>
    </row>
    <row r="2859" spans="5:6" ht="12.75">
      <c r="E2859" s="11"/>
      <c r="F2859" s="11"/>
    </row>
    <row r="2860" spans="5:6" ht="12.75">
      <c r="E2860" s="11"/>
      <c r="F2860" s="11"/>
    </row>
    <row r="2861" spans="5:6" ht="12.75">
      <c r="E2861" s="11"/>
      <c r="F2861" s="11"/>
    </row>
    <row r="2862" spans="5:6" ht="12.75">
      <c r="E2862" s="11"/>
      <c r="F2862" s="11"/>
    </row>
    <row r="2863" spans="5:6" ht="12.75">
      <c r="E2863" s="11"/>
      <c r="F2863" s="11"/>
    </row>
    <row r="2864" spans="5:6" ht="12.75">
      <c r="E2864" s="11"/>
      <c r="F2864" s="11"/>
    </row>
    <row r="2865" spans="5:6" ht="12.75">
      <c r="E2865" s="11"/>
      <c r="F2865" s="11"/>
    </row>
    <row r="2866" spans="5:6" ht="12.75">
      <c r="E2866" s="11"/>
      <c r="F2866" s="11"/>
    </row>
    <row r="2867" spans="5:6" ht="12.75">
      <c r="E2867" s="11"/>
      <c r="F2867" s="11"/>
    </row>
    <row r="2868" spans="5:6" ht="12.75">
      <c r="E2868" s="11"/>
      <c r="F2868" s="11"/>
    </row>
    <row r="2869" spans="5:6" ht="12.75">
      <c r="E2869" s="11"/>
      <c r="F2869" s="11"/>
    </row>
    <row r="2870" spans="5:6" ht="12.75">
      <c r="E2870" s="11"/>
      <c r="F2870" s="11"/>
    </row>
    <row r="2871" spans="5:6" ht="12.75">
      <c r="E2871" s="11"/>
      <c r="F2871" s="11"/>
    </row>
    <row r="2872" spans="5:6" ht="12.75">
      <c r="E2872" s="11"/>
      <c r="F2872" s="11"/>
    </row>
    <row r="2873" spans="5:6" ht="12.75">
      <c r="E2873" s="11"/>
      <c r="F2873" s="11"/>
    </row>
    <row r="2874" spans="5:6" ht="12.75">
      <c r="E2874" s="11"/>
      <c r="F2874" s="11"/>
    </row>
    <row r="2875" spans="5:6" ht="12.75">
      <c r="E2875" s="11"/>
      <c r="F2875" s="11"/>
    </row>
    <row r="2876" spans="5:6" ht="12.75">
      <c r="E2876" s="11"/>
      <c r="F2876" s="11"/>
    </row>
    <row r="2877" spans="5:6" ht="12.75">
      <c r="E2877" s="11"/>
      <c r="F2877" s="11"/>
    </row>
    <row r="2878" spans="5:6" ht="12.75">
      <c r="E2878" s="11"/>
      <c r="F2878" s="11"/>
    </row>
    <row r="2879" spans="5:6" ht="12.75">
      <c r="E2879" s="11"/>
      <c r="F2879" s="11"/>
    </row>
    <row r="2880" spans="5:6" ht="12.75">
      <c r="E2880" s="11"/>
      <c r="F2880" s="11"/>
    </row>
    <row r="2881" spans="5:6" ht="12.75">
      <c r="E2881" s="11"/>
      <c r="F2881" s="11"/>
    </row>
    <row r="2882" spans="5:6" ht="12.75">
      <c r="E2882" s="11"/>
      <c r="F2882" s="11"/>
    </row>
    <row r="2883" spans="5:6" ht="12.75">
      <c r="E2883" s="11"/>
      <c r="F2883" s="11"/>
    </row>
    <row r="2884" spans="5:6" ht="12.75">
      <c r="E2884" s="11"/>
      <c r="F2884" s="11"/>
    </row>
    <row r="2885" spans="5:6" ht="12.75">
      <c r="E2885" s="11"/>
      <c r="F2885" s="11"/>
    </row>
    <row r="2886" spans="5:6" ht="12.75">
      <c r="E2886" s="11"/>
      <c r="F2886" s="11"/>
    </row>
    <row r="2887" spans="5:6" ht="12.75">
      <c r="E2887" s="11"/>
      <c r="F2887" s="11"/>
    </row>
    <row r="2888" spans="5:6" ht="12.75">
      <c r="E2888" s="11"/>
      <c r="F2888" s="11"/>
    </row>
    <row r="2889" spans="5:6" ht="12.75">
      <c r="E2889" s="11"/>
      <c r="F2889" s="11"/>
    </row>
    <row r="2890" spans="5:6" ht="12.75">
      <c r="E2890" s="11"/>
      <c r="F2890" s="11"/>
    </row>
    <row r="2891" spans="5:6" ht="12.75">
      <c r="E2891" s="11"/>
      <c r="F2891" s="11"/>
    </row>
    <row r="2892" spans="5:6" ht="12.75">
      <c r="E2892" s="11"/>
      <c r="F2892" s="11"/>
    </row>
    <row r="2893" spans="5:6" ht="12.75">
      <c r="E2893" s="11"/>
      <c r="F2893" s="11"/>
    </row>
    <row r="2894" spans="5:6" ht="12.75">
      <c r="E2894" s="11"/>
      <c r="F2894" s="11"/>
    </row>
    <row r="2895" spans="5:6" ht="12.75">
      <c r="E2895" s="11"/>
      <c r="F2895" s="11"/>
    </row>
    <row r="2896" spans="5:6" ht="12.75">
      <c r="E2896" s="11"/>
      <c r="F2896" s="11"/>
    </row>
    <row r="2897" spans="5:6" ht="12.75">
      <c r="E2897" s="11"/>
      <c r="F2897" s="11"/>
    </row>
    <row r="2898" spans="5:6" ht="12.75">
      <c r="E2898" s="11"/>
      <c r="F2898" s="11"/>
    </row>
    <row r="2899" spans="5:6" ht="12.75">
      <c r="E2899" s="11"/>
      <c r="F2899" s="11"/>
    </row>
    <row r="2900" spans="5:6" ht="12.75">
      <c r="E2900" s="11"/>
      <c r="F2900" s="11"/>
    </row>
    <row r="2901" spans="5:6" ht="12.75">
      <c r="E2901" s="11"/>
      <c r="F2901" s="11"/>
    </row>
    <row r="2902" spans="5:6" ht="12.75">
      <c r="E2902" s="11"/>
      <c r="F2902" s="11"/>
    </row>
    <row r="2903" spans="5:6" ht="12.75">
      <c r="E2903" s="11"/>
      <c r="F2903" s="11"/>
    </row>
    <row r="2904" spans="5:6" ht="12.75">
      <c r="E2904" s="11"/>
      <c r="F2904" s="11"/>
    </row>
    <row r="2905" spans="5:6" ht="12.75">
      <c r="E2905" s="11"/>
      <c r="F2905" s="11"/>
    </row>
    <row r="2906" spans="5:6" ht="12.75">
      <c r="E2906" s="11"/>
      <c r="F2906" s="11"/>
    </row>
    <row r="2907" spans="5:6" ht="12.75">
      <c r="E2907" s="11"/>
      <c r="F2907" s="11"/>
    </row>
    <row r="2908" spans="5:6" ht="12.75">
      <c r="E2908" s="11"/>
      <c r="F2908" s="11"/>
    </row>
    <row r="2909" spans="5:6" ht="12.75">
      <c r="E2909" s="11"/>
      <c r="F2909" s="11"/>
    </row>
    <row r="2910" spans="5:6" ht="12.75">
      <c r="E2910" s="11"/>
      <c r="F2910" s="11"/>
    </row>
    <row r="2911" spans="5:6" ht="12.75">
      <c r="E2911" s="11"/>
      <c r="F2911" s="11"/>
    </row>
    <row r="2912" spans="5:6" ht="12.75">
      <c r="E2912" s="11"/>
      <c r="F2912" s="11"/>
    </row>
    <row r="2913" spans="5:6" ht="12.75">
      <c r="E2913" s="11"/>
      <c r="F2913" s="11"/>
    </row>
    <row r="2914" spans="5:6" ht="12.75">
      <c r="E2914" s="11"/>
      <c r="F2914" s="11"/>
    </row>
    <row r="2915" spans="5:6" ht="12.75">
      <c r="E2915" s="11"/>
      <c r="F2915" s="11"/>
    </row>
    <row r="2916" spans="5:6" ht="12.75">
      <c r="E2916" s="11"/>
      <c r="F2916" s="11"/>
    </row>
    <row r="2917" spans="5:6" ht="12.75">
      <c r="E2917" s="11"/>
      <c r="F2917" s="11"/>
    </row>
    <row r="2918" spans="5:6" ht="12.75">
      <c r="E2918" s="11"/>
      <c r="F2918" s="11"/>
    </row>
    <row r="2919" spans="5:6" ht="12.75">
      <c r="E2919" s="11"/>
      <c r="F2919" s="11"/>
    </row>
    <row r="2920" spans="5:6" ht="12.75">
      <c r="E2920" s="11"/>
      <c r="F2920" s="11"/>
    </row>
    <row r="2921" spans="5:6" ht="12.75">
      <c r="E2921" s="11"/>
      <c r="F2921" s="11"/>
    </row>
    <row r="2922" spans="5:6" ht="12.75">
      <c r="E2922" s="11"/>
      <c r="F2922" s="11"/>
    </row>
    <row r="2923" spans="5:6" ht="12.75">
      <c r="E2923" s="11"/>
      <c r="F2923" s="11"/>
    </row>
    <row r="2924" spans="5:6" ht="12.75">
      <c r="E2924" s="11"/>
      <c r="F2924" s="11"/>
    </row>
    <row r="2925" spans="5:6" ht="12.75">
      <c r="E2925" s="11"/>
      <c r="F2925" s="11"/>
    </row>
    <row r="2926" spans="5:6" ht="12.75">
      <c r="E2926" s="11"/>
      <c r="F2926" s="11"/>
    </row>
    <row r="2927" spans="5:6" ht="12.75">
      <c r="E2927" s="11"/>
      <c r="F2927" s="11"/>
    </row>
    <row r="2928" spans="5:6" ht="12.75">
      <c r="E2928" s="11"/>
      <c r="F2928" s="11"/>
    </row>
    <row r="2929" spans="5:6" ht="12.75">
      <c r="E2929" s="11"/>
      <c r="F2929" s="11"/>
    </row>
    <row r="2930" spans="5:6" ht="12.75">
      <c r="E2930" s="11"/>
      <c r="F2930" s="11"/>
    </row>
    <row r="2931" spans="5:6" ht="12.75">
      <c r="E2931" s="11"/>
      <c r="F2931" s="11"/>
    </row>
    <row r="2932" spans="5:6" ht="12.75">
      <c r="E2932" s="11"/>
      <c r="F2932" s="11"/>
    </row>
    <row r="2933" spans="5:6" ht="12.75">
      <c r="E2933" s="11"/>
      <c r="F2933" s="11"/>
    </row>
    <row r="2934" spans="5:6" ht="12.75">
      <c r="E2934" s="11"/>
      <c r="F2934" s="11"/>
    </row>
    <row r="2935" spans="5:6" ht="12.75">
      <c r="E2935" s="11"/>
      <c r="F2935" s="11"/>
    </row>
    <row r="2936" spans="5:6" ht="12.75">
      <c r="E2936" s="11"/>
      <c r="F2936" s="11"/>
    </row>
    <row r="2937" spans="5:6" ht="12.75">
      <c r="E2937" s="11"/>
      <c r="F2937" s="11"/>
    </row>
    <row r="2938" spans="5:6" ht="12.75">
      <c r="E2938" s="11"/>
      <c r="F2938" s="11"/>
    </row>
    <row r="2939" spans="5:6" ht="12.75">
      <c r="E2939" s="11"/>
      <c r="F2939" s="11"/>
    </row>
    <row r="2940" spans="5:6" ht="12.75">
      <c r="E2940" s="11"/>
      <c r="F2940" s="11"/>
    </row>
    <row r="2941" spans="5:6" ht="12.75">
      <c r="E2941" s="11"/>
      <c r="F2941" s="11"/>
    </row>
    <row r="2942" spans="5:6" ht="12.75">
      <c r="E2942" s="11"/>
      <c r="F2942" s="11"/>
    </row>
    <row r="2943" spans="5:6" ht="12.75">
      <c r="E2943" s="11"/>
      <c r="F2943" s="11"/>
    </row>
    <row r="2944" spans="5:6" ht="12.75">
      <c r="E2944" s="11"/>
      <c r="F2944" s="11"/>
    </row>
    <row r="2945" spans="5:6" ht="12.75">
      <c r="E2945" s="11"/>
      <c r="F2945" s="11"/>
    </row>
    <row r="2946" spans="5:6" ht="12.75">
      <c r="E2946" s="11"/>
      <c r="F2946" s="11"/>
    </row>
    <row r="2947" spans="5:6" ht="12.75">
      <c r="E2947" s="11"/>
      <c r="F2947" s="11"/>
    </row>
    <row r="2948" spans="5:6" ht="12.75">
      <c r="E2948" s="11"/>
      <c r="F2948" s="11"/>
    </row>
    <row r="2949" spans="5:6" ht="12.75">
      <c r="E2949" s="11"/>
      <c r="F2949" s="11"/>
    </row>
    <row r="2950" spans="5:6" ht="12.75">
      <c r="E2950" s="11"/>
      <c r="F2950" s="11"/>
    </row>
    <row r="2951" spans="5:6" ht="12.75">
      <c r="E2951" s="11"/>
      <c r="F2951" s="11"/>
    </row>
    <row r="2952" spans="5:6" ht="12.75">
      <c r="E2952" s="11"/>
      <c r="F2952" s="11"/>
    </row>
    <row r="2953" spans="5:6" ht="12.75">
      <c r="E2953" s="11"/>
      <c r="F2953" s="11"/>
    </row>
    <row r="2954" spans="5:6" ht="12.75">
      <c r="E2954" s="11"/>
      <c r="F2954" s="11"/>
    </row>
    <row r="2955" spans="5:6" ht="12.75">
      <c r="E2955" s="11"/>
      <c r="F2955" s="11"/>
    </row>
    <row r="2956" spans="5:6" ht="12.75">
      <c r="E2956" s="11"/>
      <c r="F2956" s="11"/>
    </row>
    <row r="2957" spans="5:6" ht="12.75">
      <c r="E2957" s="11"/>
      <c r="F2957" s="11"/>
    </row>
    <row r="2958" spans="5:6" ht="12.75">
      <c r="E2958" s="11"/>
      <c r="F2958" s="11"/>
    </row>
    <row r="2959" spans="5:6" ht="12.75">
      <c r="E2959" s="11"/>
      <c r="F2959" s="11"/>
    </row>
    <row r="2960" spans="5:6" ht="12.75">
      <c r="E2960" s="11"/>
      <c r="F2960" s="11"/>
    </row>
    <row r="2961" spans="5:6" ht="12.75">
      <c r="E2961" s="11"/>
      <c r="F2961" s="11"/>
    </row>
    <row r="2962" spans="5:6" ht="12.75">
      <c r="E2962" s="11"/>
      <c r="F2962" s="11"/>
    </row>
    <row r="2963" spans="5:6" ht="12.75">
      <c r="E2963" s="11"/>
      <c r="F2963" s="11"/>
    </row>
    <row r="2964" spans="5:6" ht="12.75">
      <c r="E2964" s="11"/>
      <c r="F2964" s="11"/>
    </row>
    <row r="2965" spans="5:6" ht="12.75">
      <c r="E2965" s="11"/>
      <c r="F2965" s="11"/>
    </row>
    <row r="2966" spans="5:6" ht="12.75">
      <c r="E2966" s="11"/>
      <c r="F2966" s="11"/>
    </row>
    <row r="2967" spans="5:6" ht="12.75">
      <c r="E2967" s="11"/>
      <c r="F2967" s="11"/>
    </row>
    <row r="2968" spans="5:6" ht="12.75">
      <c r="E2968" s="11"/>
      <c r="F2968" s="11"/>
    </row>
    <row r="2969" spans="5:6" ht="12.75">
      <c r="E2969" s="11"/>
      <c r="F2969" s="11"/>
    </row>
    <row r="2970" spans="5:6" ht="12.75">
      <c r="E2970" s="11"/>
      <c r="F2970" s="11"/>
    </row>
    <row r="2971" spans="5:6" ht="12.75">
      <c r="E2971" s="11"/>
      <c r="F2971" s="11"/>
    </row>
    <row r="2972" spans="5:6" ht="12.75">
      <c r="E2972" s="11"/>
      <c r="F2972" s="11"/>
    </row>
    <row r="2973" spans="5:6" ht="12.75">
      <c r="E2973" s="11"/>
      <c r="F2973" s="11"/>
    </row>
    <row r="2974" spans="5:6" ht="12.75">
      <c r="E2974" s="11"/>
      <c r="F2974" s="11"/>
    </row>
    <row r="2975" spans="5:6" ht="12.75">
      <c r="E2975" s="11"/>
      <c r="F2975" s="11"/>
    </row>
    <row r="2976" spans="5:6" ht="12.75">
      <c r="E2976" s="11"/>
      <c r="F2976" s="11"/>
    </row>
    <row r="2977" spans="5:6" ht="12.75">
      <c r="E2977" s="11"/>
      <c r="F2977" s="11"/>
    </row>
    <row r="2978" spans="5:6" ht="12.75">
      <c r="E2978" s="11"/>
      <c r="F2978" s="11"/>
    </row>
    <row r="2979" spans="5:6" ht="12.75">
      <c r="E2979" s="11"/>
      <c r="F2979" s="11"/>
    </row>
    <row r="2980" spans="5:6" ht="12.75">
      <c r="E2980" s="11"/>
      <c r="F2980" s="11"/>
    </row>
    <row r="2981" spans="5:6" ht="12.75">
      <c r="E2981" s="11"/>
      <c r="F2981" s="11"/>
    </row>
    <row r="2982" spans="5:6" ht="12.75">
      <c r="E2982" s="11"/>
      <c r="F2982" s="11"/>
    </row>
    <row r="2983" spans="5:6" ht="12.75">
      <c r="E2983" s="11"/>
      <c r="F2983" s="11"/>
    </row>
    <row r="2984" spans="5:6" ht="12.75">
      <c r="E2984" s="11"/>
      <c r="F2984" s="11"/>
    </row>
    <row r="2985" spans="5:6" ht="12.75">
      <c r="E2985" s="11"/>
      <c r="F2985" s="11"/>
    </row>
    <row r="2986" spans="5:6" ht="12.75">
      <c r="E2986" s="11"/>
      <c r="F2986" s="11"/>
    </row>
    <row r="2987" spans="5:6" ht="12.75">
      <c r="E2987" s="11"/>
      <c r="F2987" s="11"/>
    </row>
    <row r="2988" spans="5:6" ht="12.75">
      <c r="E2988" s="11"/>
      <c r="F2988" s="11"/>
    </row>
    <row r="2989" spans="5:6" ht="12.75">
      <c r="E2989" s="11"/>
      <c r="F2989" s="11"/>
    </row>
    <row r="2990" spans="5:6" ht="12.75">
      <c r="E2990" s="11"/>
      <c r="F2990" s="11"/>
    </row>
    <row r="2991" spans="5:6" ht="12.75">
      <c r="E2991" s="11"/>
      <c r="F2991" s="11"/>
    </row>
    <row r="2992" spans="5:6" ht="12.75">
      <c r="E2992" s="11"/>
      <c r="F2992" s="11"/>
    </row>
    <row r="2993" spans="5:6" ht="12.75">
      <c r="E2993" s="11"/>
      <c r="F2993" s="11"/>
    </row>
    <row r="2994" spans="5:6" ht="12.75">
      <c r="E2994" s="11"/>
      <c r="F2994" s="11"/>
    </row>
    <row r="2995" spans="5:6" ht="12.75">
      <c r="E2995" s="11"/>
      <c r="F2995" s="11"/>
    </row>
    <row r="2996" spans="5:6" ht="12.75">
      <c r="E2996" s="11"/>
      <c r="F2996" s="11"/>
    </row>
    <row r="2997" spans="5:6" ht="12.75">
      <c r="E2997" s="11"/>
      <c r="F2997" s="11"/>
    </row>
    <row r="2998" spans="5:6" ht="12.75">
      <c r="E2998" s="11"/>
      <c r="F2998" s="11"/>
    </row>
    <row r="2999" spans="5:6" ht="12.75">
      <c r="E2999" s="11"/>
      <c r="F2999" s="11"/>
    </row>
    <row r="3000" spans="5:6" ht="12.75">
      <c r="E3000" s="11"/>
      <c r="F3000" s="11"/>
    </row>
    <row r="3001" spans="5:6" ht="12.75">
      <c r="E3001" s="11"/>
      <c r="F3001" s="11"/>
    </row>
    <row r="3002" spans="5:6" ht="12.75">
      <c r="E3002" s="11"/>
      <c r="F3002" s="11"/>
    </row>
    <row r="3003" spans="5:6" ht="12.75">
      <c r="E3003" s="11"/>
      <c r="F3003" s="11"/>
    </row>
    <row r="3004" spans="5:6" ht="12.75">
      <c r="E3004" s="11"/>
      <c r="F3004" s="11"/>
    </row>
    <row r="3005" spans="5:6" ht="12.75">
      <c r="E3005" s="11"/>
      <c r="F3005" s="11"/>
    </row>
    <row r="3006" spans="5:6" ht="12.75">
      <c r="E3006" s="11"/>
      <c r="F3006" s="11"/>
    </row>
    <row r="3007" spans="5:6" ht="12.75">
      <c r="E3007" s="11"/>
      <c r="F3007" s="11"/>
    </row>
    <row r="3008" spans="5:6" ht="12.75">
      <c r="E3008" s="11"/>
      <c r="F3008" s="11"/>
    </row>
    <row r="3009" spans="5:6" ht="12.75">
      <c r="E3009" s="11"/>
      <c r="F3009" s="11"/>
    </row>
    <row r="3010" spans="5:6" ht="12.75">
      <c r="E3010" s="11"/>
      <c r="F3010" s="11"/>
    </row>
    <row r="3011" spans="5:6" ht="12.75">
      <c r="E3011" s="11"/>
      <c r="F3011" s="11"/>
    </row>
    <row r="3012" spans="5:6" ht="12.75">
      <c r="E3012" s="11"/>
      <c r="F3012" s="11"/>
    </row>
    <row r="3013" spans="5:6" ht="12.75">
      <c r="E3013" s="11"/>
      <c r="F3013" s="11"/>
    </row>
    <row r="3014" spans="5:6" ht="12.75">
      <c r="E3014" s="11"/>
      <c r="F3014" s="11"/>
    </row>
    <row r="3015" spans="5:6" ht="12.75">
      <c r="E3015" s="11"/>
      <c r="F3015" s="11"/>
    </row>
    <row r="3016" spans="5:6" ht="12.75">
      <c r="E3016" s="11"/>
      <c r="F3016" s="11"/>
    </row>
    <row r="3017" spans="5:6" ht="12.75">
      <c r="E3017" s="11"/>
      <c r="F3017" s="11"/>
    </row>
    <row r="3018" spans="5:6" ht="12.75">
      <c r="E3018" s="11"/>
      <c r="F3018" s="11"/>
    </row>
    <row r="3019" spans="5:6" ht="12.75">
      <c r="E3019" s="11"/>
      <c r="F3019" s="11"/>
    </row>
    <row r="3020" spans="5:6" ht="12.75">
      <c r="E3020" s="11"/>
      <c r="F3020" s="11"/>
    </row>
    <row r="3021" spans="5:6" ht="12.75">
      <c r="E3021" s="11"/>
      <c r="F3021" s="11"/>
    </row>
    <row r="3022" spans="5:6" ht="12.75">
      <c r="E3022" s="11"/>
      <c r="F3022" s="11"/>
    </row>
    <row r="3023" spans="5:6" ht="12.75">
      <c r="E3023" s="11"/>
      <c r="F3023" s="11"/>
    </row>
    <row r="3024" spans="5:6" ht="12.75">
      <c r="E3024" s="11"/>
      <c r="F3024" s="11"/>
    </row>
    <row r="3025" spans="5:6" ht="12.75">
      <c r="E3025" s="11"/>
      <c r="F3025" s="11"/>
    </row>
    <row r="3026" spans="5:6" ht="12.75">
      <c r="E3026" s="11"/>
      <c r="F3026" s="11"/>
    </row>
    <row r="3027" spans="5:6" ht="12.75">
      <c r="E3027" s="11"/>
      <c r="F3027" s="11"/>
    </row>
    <row r="3028" spans="5:6" ht="12.75">
      <c r="E3028" s="11"/>
      <c r="F3028" s="11"/>
    </row>
    <row r="3029" spans="5:6" ht="12.75">
      <c r="E3029" s="11"/>
      <c r="F3029" s="11"/>
    </row>
    <row r="3030" spans="5:6" ht="12.75">
      <c r="E3030" s="11"/>
      <c r="F3030" s="11"/>
    </row>
    <row r="3031" spans="5:6" ht="12.75">
      <c r="E3031" s="11"/>
      <c r="F3031" s="11"/>
    </row>
    <row r="3032" spans="5:6" ht="12.75">
      <c r="E3032" s="11"/>
      <c r="F3032" s="11"/>
    </row>
    <row r="3033" spans="5:6" ht="12.75">
      <c r="E3033" s="11"/>
      <c r="F3033" s="11"/>
    </row>
    <row r="3034" spans="5:6" ht="12.75">
      <c r="E3034" s="11"/>
      <c r="F3034" s="11"/>
    </row>
    <row r="3035" spans="5:6" ht="12.75">
      <c r="E3035" s="11"/>
      <c r="F3035" s="11"/>
    </row>
    <row r="3036" spans="5:6" ht="12.75">
      <c r="E3036" s="11"/>
      <c r="F3036" s="11"/>
    </row>
    <row r="3037" spans="5:6" ht="12.75">
      <c r="E3037" s="11"/>
      <c r="F3037" s="11"/>
    </row>
    <row r="3038" spans="5:6" ht="12.75">
      <c r="E3038" s="11"/>
      <c r="F3038" s="11"/>
    </row>
    <row r="3039" spans="5:6" ht="12.75">
      <c r="E3039" s="11"/>
      <c r="F3039" s="11"/>
    </row>
    <row r="3040" spans="5:6" ht="12.75">
      <c r="E3040" s="11"/>
      <c r="F3040" s="11"/>
    </row>
    <row r="3041" spans="5:6" ht="12.75">
      <c r="E3041" s="11"/>
      <c r="F3041" s="11"/>
    </row>
    <row r="3042" spans="5:6" ht="12.75">
      <c r="E3042" s="11"/>
      <c r="F3042" s="11"/>
    </row>
    <row r="3043" spans="5:6" ht="12.75">
      <c r="E3043" s="11"/>
      <c r="F3043" s="11"/>
    </row>
    <row r="3044" spans="5:6" ht="12.75">
      <c r="E3044" s="11"/>
      <c r="F3044" s="11"/>
    </row>
    <row r="3045" spans="5:6" ht="12.75">
      <c r="E3045" s="11"/>
      <c r="F3045" s="11"/>
    </row>
    <row r="3046" spans="5:6" ht="12.75">
      <c r="E3046" s="11"/>
      <c r="F3046" s="11"/>
    </row>
    <row r="3047" spans="5:6" ht="12.75">
      <c r="E3047" s="11"/>
      <c r="F3047" s="11"/>
    </row>
    <row r="3048" spans="5:6" ht="12.75">
      <c r="E3048" s="11"/>
      <c r="F3048" s="11"/>
    </row>
    <row r="3049" spans="5:6" ht="12.75">
      <c r="E3049" s="11"/>
      <c r="F3049" s="11"/>
    </row>
    <row r="3050" spans="5:6" ht="12.75">
      <c r="E3050" s="11"/>
      <c r="F3050" s="11"/>
    </row>
    <row r="3051" spans="5:6" ht="12.75">
      <c r="E3051" s="11"/>
      <c r="F3051" s="11"/>
    </row>
    <row r="3052" spans="5:6" ht="12.75">
      <c r="E3052" s="11"/>
      <c r="F3052" s="11"/>
    </row>
    <row r="3053" spans="5:6" ht="12.75">
      <c r="E3053" s="11"/>
      <c r="F3053" s="11"/>
    </row>
    <row r="3054" spans="5:6" ht="12.75">
      <c r="E3054" s="11"/>
      <c r="F3054" s="11"/>
    </row>
    <row r="3055" spans="5:6" ht="12.75">
      <c r="E3055" s="11"/>
      <c r="F3055" s="11"/>
    </row>
    <row r="3056" spans="5:6" ht="12.75">
      <c r="E3056" s="11"/>
      <c r="F3056" s="11"/>
    </row>
    <row r="3057" spans="5:6" ht="12.75">
      <c r="E3057" s="11"/>
      <c r="F3057" s="11"/>
    </row>
    <row r="3058" spans="5:6" ht="12.75">
      <c r="E3058" s="11"/>
      <c r="F3058" s="11"/>
    </row>
    <row r="3059" spans="5:6" ht="12.75">
      <c r="E3059" s="11"/>
      <c r="F3059" s="11"/>
    </row>
    <row r="3060" spans="5:6" ht="12.75">
      <c r="E3060" s="11"/>
      <c r="F3060" s="11"/>
    </row>
    <row r="3061" spans="5:6" ht="12.75">
      <c r="E3061" s="11"/>
      <c r="F3061" s="11"/>
    </row>
    <row r="3062" spans="5:6" ht="12.75">
      <c r="E3062" s="11"/>
      <c r="F3062" s="11"/>
    </row>
    <row r="3063" spans="5:6" ht="12.75">
      <c r="E3063" s="11"/>
      <c r="F3063" s="11"/>
    </row>
    <row r="3064" spans="5:6" ht="12.75">
      <c r="E3064" s="11"/>
      <c r="F3064" s="11"/>
    </row>
    <row r="3065" spans="5:6" ht="12.75">
      <c r="E3065" s="11"/>
      <c r="F3065" s="11"/>
    </row>
    <row r="3066" spans="5:6" ht="12.75">
      <c r="E3066" s="11"/>
      <c r="F3066" s="11"/>
    </row>
    <row r="3067" spans="5:6" ht="12.75">
      <c r="E3067" s="11"/>
      <c r="F3067" s="11"/>
    </row>
    <row r="3068" spans="5:6" ht="12.75">
      <c r="E3068" s="11"/>
      <c r="F3068" s="11"/>
    </row>
    <row r="3069" spans="5:6" ht="12.75">
      <c r="E3069" s="11"/>
      <c r="F3069" s="11"/>
    </row>
    <row r="3070" spans="5:6" ht="12.75">
      <c r="E3070" s="11"/>
      <c r="F3070" s="11"/>
    </row>
    <row r="3071" spans="5:6" ht="12.75">
      <c r="E3071" s="11"/>
      <c r="F3071" s="11"/>
    </row>
    <row r="3072" spans="5:6" ht="12.75">
      <c r="E3072" s="11"/>
      <c r="F3072" s="11"/>
    </row>
    <row r="3073" spans="5:6" ht="12.75">
      <c r="E3073" s="11"/>
      <c r="F3073" s="11"/>
    </row>
    <row r="3074" spans="5:6" ht="12.75">
      <c r="E3074" s="11"/>
      <c r="F3074" s="11"/>
    </row>
    <row r="3075" spans="5:6" ht="12.75">
      <c r="E3075" s="11"/>
      <c r="F3075" s="11"/>
    </row>
    <row r="3076" spans="5:6" ht="12.75">
      <c r="E3076" s="11"/>
      <c r="F3076" s="11"/>
    </row>
    <row r="3077" spans="5:6" ht="12.75">
      <c r="E3077" s="11"/>
      <c r="F3077" s="11"/>
    </row>
    <row r="3078" spans="5:6" ht="12.75">
      <c r="E3078" s="11"/>
      <c r="F3078" s="11"/>
    </row>
    <row r="3079" spans="5:6" ht="12.75">
      <c r="E3079" s="11"/>
      <c r="F3079" s="11"/>
    </row>
    <row r="3080" spans="5:6" ht="12.75">
      <c r="E3080" s="11"/>
      <c r="F3080" s="11"/>
    </row>
    <row r="3081" spans="5:6" ht="12.75">
      <c r="E3081" s="11"/>
      <c r="F3081" s="11"/>
    </row>
    <row r="3082" spans="5:6" ht="12.75">
      <c r="E3082" s="11"/>
      <c r="F3082" s="11"/>
    </row>
    <row r="3083" spans="5:6" ht="12.75">
      <c r="E3083" s="11"/>
      <c r="F3083" s="11"/>
    </row>
    <row r="3084" spans="5:6" ht="12.75">
      <c r="E3084" s="11"/>
      <c r="F3084" s="11"/>
    </row>
    <row r="3085" spans="5:6" ht="12.75">
      <c r="E3085" s="11"/>
      <c r="F3085" s="11"/>
    </row>
    <row r="3086" spans="5:6" ht="12.75">
      <c r="E3086" s="11"/>
      <c r="F3086" s="11"/>
    </row>
    <row r="3087" spans="5:6" ht="12.75">
      <c r="E3087" s="11"/>
      <c r="F3087" s="11"/>
    </row>
    <row r="3088" spans="5:6" ht="12.75">
      <c r="E3088" s="11"/>
      <c r="F3088" s="11"/>
    </row>
    <row r="3089" spans="5:6" ht="12.75">
      <c r="E3089" s="11"/>
      <c r="F3089" s="11"/>
    </row>
    <row r="3090" spans="5:6" ht="12.75">
      <c r="E3090" s="11"/>
      <c r="F3090" s="11"/>
    </row>
    <row r="3091" spans="5:6" ht="12.75">
      <c r="E3091" s="11"/>
      <c r="F3091" s="11"/>
    </row>
    <row r="3092" spans="5:6" ht="12.75">
      <c r="E3092" s="11"/>
      <c r="F3092" s="11"/>
    </row>
    <row r="3093" spans="5:6" ht="12.75">
      <c r="E3093" s="11"/>
      <c r="F3093" s="11"/>
    </row>
    <row r="3094" spans="5:6" ht="12.75">
      <c r="E3094" s="11"/>
      <c r="F3094" s="11"/>
    </row>
    <row r="3095" spans="5:6" ht="12.75">
      <c r="E3095" s="11"/>
      <c r="F3095" s="11"/>
    </row>
    <row r="3096" spans="5:6" ht="12.75">
      <c r="E3096" s="11"/>
      <c r="F3096" s="11"/>
    </row>
    <row r="3097" spans="5:6" ht="12.75">
      <c r="E3097" s="11"/>
      <c r="F3097" s="11"/>
    </row>
    <row r="3098" spans="5:6" ht="12.75">
      <c r="E3098" s="11"/>
      <c r="F3098" s="11"/>
    </row>
    <row r="3099" spans="5:6" ht="12.75">
      <c r="E3099" s="11"/>
      <c r="F3099" s="11"/>
    </row>
    <row r="3100" spans="5:6" ht="12.75">
      <c r="E3100" s="11"/>
      <c r="F3100" s="11"/>
    </row>
    <row r="3101" spans="5:6" ht="12.75">
      <c r="E3101" s="11"/>
      <c r="F3101" s="11"/>
    </row>
    <row r="3102" spans="5:6" ht="12.75">
      <c r="E3102" s="11"/>
      <c r="F3102" s="11"/>
    </row>
    <row r="3103" spans="5:6" ht="12.75">
      <c r="E3103" s="11"/>
      <c r="F3103" s="11"/>
    </row>
    <row r="3104" spans="5:6" ht="12.75">
      <c r="E3104" s="11"/>
      <c r="F3104" s="11"/>
    </row>
    <row r="3105" spans="5:6" ht="12.75">
      <c r="E3105" s="11"/>
      <c r="F3105" s="11"/>
    </row>
    <row r="3106" spans="5:6" ht="12.75">
      <c r="E3106" s="11"/>
      <c r="F3106" s="11"/>
    </row>
    <row r="3107" spans="5:6" ht="12.75">
      <c r="E3107" s="11"/>
      <c r="F3107" s="11"/>
    </row>
    <row r="3108" spans="5:6" ht="12.75">
      <c r="E3108" s="11"/>
      <c r="F3108" s="11"/>
    </row>
    <row r="3109" spans="5:6" ht="12.75">
      <c r="E3109" s="11"/>
      <c r="F3109" s="11"/>
    </row>
    <row r="3110" spans="5:6" ht="12.75">
      <c r="E3110" s="11"/>
      <c r="F3110" s="11"/>
    </row>
    <row r="3111" spans="5:6" ht="12.75">
      <c r="E3111" s="11"/>
      <c r="F3111" s="11"/>
    </row>
    <row r="3112" spans="5:6" ht="12.75">
      <c r="E3112" s="11"/>
      <c r="F3112" s="11"/>
    </row>
    <row r="3113" spans="5:6" ht="12.75">
      <c r="E3113" s="11"/>
      <c r="F3113" s="11"/>
    </row>
    <row r="3114" spans="5:6" ht="12.75">
      <c r="E3114" s="11"/>
      <c r="F3114" s="11"/>
    </row>
    <row r="3115" spans="5:6" ht="12.75">
      <c r="E3115" s="11"/>
      <c r="F3115" s="11"/>
    </row>
    <row r="3116" spans="5:6" ht="12.75">
      <c r="E3116" s="11"/>
      <c r="F3116" s="11"/>
    </row>
    <row r="3117" spans="5:6" ht="12.75">
      <c r="E3117" s="11"/>
      <c r="F3117" s="11"/>
    </row>
    <row r="3118" spans="5:6" ht="12.75">
      <c r="E3118" s="11"/>
      <c r="F3118" s="11"/>
    </row>
    <row r="3119" spans="5:6" ht="12.75">
      <c r="E3119" s="11"/>
      <c r="F3119" s="11"/>
    </row>
    <row r="3120" spans="5:6" ht="12.75">
      <c r="E3120" s="11"/>
      <c r="F3120" s="11"/>
    </row>
    <row r="3121" spans="5:6" ht="12.75">
      <c r="E3121" s="11"/>
      <c r="F3121" s="11"/>
    </row>
    <row r="3122" spans="5:6" ht="12.75">
      <c r="E3122" s="11"/>
      <c r="F3122" s="11"/>
    </row>
    <row r="3123" spans="5:6" ht="12.75">
      <c r="E3123" s="11"/>
      <c r="F3123" s="11"/>
    </row>
    <row r="3124" spans="5:6" ht="12.75">
      <c r="E3124" s="11"/>
      <c r="F3124" s="11"/>
    </row>
    <row r="3125" spans="5:6" ht="12.75">
      <c r="E3125" s="11"/>
      <c r="F3125" s="11"/>
    </row>
    <row r="3126" spans="5:6" ht="12.75">
      <c r="E3126" s="11"/>
      <c r="F3126" s="11"/>
    </row>
    <row r="3127" spans="5:6" ht="12.75">
      <c r="E3127" s="11"/>
      <c r="F3127" s="11"/>
    </row>
    <row r="3128" spans="5:6" ht="12.75">
      <c r="E3128" s="11"/>
      <c r="F3128" s="11"/>
    </row>
    <row r="3129" spans="5:6" ht="12.75">
      <c r="E3129" s="11"/>
      <c r="F3129" s="11"/>
    </row>
    <row r="3130" spans="5:6" ht="12.75">
      <c r="E3130" s="11"/>
      <c r="F3130" s="11"/>
    </row>
    <row r="3131" spans="5:6" ht="12.75">
      <c r="E3131" s="11"/>
      <c r="F3131" s="11"/>
    </row>
    <row r="3132" spans="5:6" ht="12.75">
      <c r="E3132" s="11"/>
      <c r="F3132" s="11"/>
    </row>
    <row r="3133" spans="5:6" ht="12.75">
      <c r="E3133" s="11"/>
      <c r="F3133" s="11"/>
    </row>
    <row r="3134" spans="5:6" ht="12.75">
      <c r="E3134" s="11"/>
      <c r="F3134" s="11"/>
    </row>
    <row r="3135" spans="5:6" ht="12.75">
      <c r="E3135" s="11"/>
      <c r="F3135" s="11"/>
    </row>
    <row r="3136" spans="5:6" ht="12.75">
      <c r="E3136" s="11"/>
      <c r="F3136" s="11"/>
    </row>
    <row r="3137" spans="5:6" ht="12.75">
      <c r="E3137" s="11"/>
      <c r="F3137" s="11"/>
    </row>
    <row r="3138" spans="5:6" ht="12.75">
      <c r="E3138" s="11"/>
      <c r="F3138" s="11"/>
    </row>
    <row r="3139" spans="5:6" ht="12.75">
      <c r="E3139" s="11"/>
      <c r="F3139" s="11"/>
    </row>
    <row r="3140" spans="5:6" ht="12.75">
      <c r="E3140" s="11"/>
      <c r="F3140" s="11"/>
    </row>
    <row r="3141" spans="5:6" ht="12.75">
      <c r="E3141" s="11"/>
      <c r="F3141" s="11"/>
    </row>
    <row r="3142" spans="5:6" ht="12.75">
      <c r="E3142" s="11"/>
      <c r="F3142" s="11"/>
    </row>
    <row r="3143" spans="5:6" ht="12.75">
      <c r="E3143" s="11"/>
      <c r="F3143" s="11"/>
    </row>
    <row r="3144" spans="5:6" ht="12.75">
      <c r="E3144" s="11"/>
      <c r="F3144" s="11"/>
    </row>
    <row r="3145" spans="5:6" ht="12.75">
      <c r="E3145" s="11"/>
      <c r="F3145" s="11"/>
    </row>
    <row r="3146" spans="5:6" ht="12.75">
      <c r="E3146" s="11"/>
      <c r="F3146" s="11"/>
    </row>
    <row r="3147" spans="5:6" ht="12.75">
      <c r="E3147" s="11"/>
      <c r="F3147" s="11"/>
    </row>
    <row r="3148" spans="5:6" ht="12.75">
      <c r="E3148" s="11"/>
      <c r="F3148" s="11"/>
    </row>
    <row r="3149" spans="5:6" ht="12.75">
      <c r="E3149" s="11"/>
      <c r="F3149" s="11"/>
    </row>
    <row r="3150" spans="5:6" ht="12.75">
      <c r="E3150" s="11"/>
      <c r="F3150" s="11"/>
    </row>
    <row r="3151" spans="5:6" ht="12.75">
      <c r="E3151" s="11"/>
      <c r="F3151" s="11"/>
    </row>
    <row r="3152" spans="5:6" ht="12.75">
      <c r="E3152" s="11"/>
      <c r="F3152" s="11"/>
    </row>
    <row r="3153" spans="5:6" ht="12.75">
      <c r="E3153" s="11"/>
      <c r="F3153" s="11"/>
    </row>
    <row r="3154" spans="5:6" ht="12.75">
      <c r="E3154" s="11"/>
      <c r="F3154" s="11"/>
    </row>
    <row r="3155" spans="5:6" ht="12.75">
      <c r="E3155" s="11"/>
      <c r="F3155" s="11"/>
    </row>
    <row r="3156" spans="5:6" ht="12.75">
      <c r="E3156" s="11"/>
      <c r="F3156" s="11"/>
    </row>
    <row r="3157" spans="5:6" ht="12.75">
      <c r="E3157" s="11"/>
      <c r="F3157" s="11"/>
    </row>
    <row r="3158" spans="5:6" ht="12.75">
      <c r="E3158" s="11"/>
      <c r="F3158" s="11"/>
    </row>
    <row r="3159" spans="5:6" ht="12.75">
      <c r="E3159" s="11"/>
      <c r="F3159" s="11"/>
    </row>
    <row r="3160" spans="5:6" ht="12.75">
      <c r="E3160" s="11"/>
      <c r="F3160" s="11"/>
    </row>
    <row r="3161" spans="5:6" ht="12.75">
      <c r="E3161" s="11"/>
      <c r="F3161" s="11"/>
    </row>
    <row r="3162" spans="5:6" ht="12.75">
      <c r="E3162" s="11"/>
      <c r="F3162" s="11"/>
    </row>
    <row r="3163" spans="5:6" ht="12.75">
      <c r="E3163" s="11"/>
      <c r="F3163" s="11"/>
    </row>
    <row r="3164" spans="5:6" ht="12.75">
      <c r="E3164" s="11"/>
      <c r="F3164" s="11"/>
    </row>
    <row r="3165" spans="5:6" ht="12.75">
      <c r="E3165" s="11"/>
      <c r="F3165" s="11"/>
    </row>
    <row r="3166" spans="5:6" ht="12.75">
      <c r="E3166" s="11"/>
      <c r="F3166" s="11"/>
    </row>
    <row r="3167" spans="5:6" ht="12.75">
      <c r="E3167" s="11"/>
      <c r="F3167" s="11"/>
    </row>
    <row r="3168" spans="5:6" ht="12.75">
      <c r="E3168" s="11"/>
      <c r="F3168" s="11"/>
    </row>
    <row r="3169" spans="5:6" ht="12.75">
      <c r="E3169" s="11"/>
      <c r="F3169" s="11"/>
    </row>
    <row r="3170" spans="5:6" ht="12.75">
      <c r="E3170" s="11"/>
      <c r="F3170" s="11"/>
    </row>
    <row r="3171" spans="5:6" ht="12.75">
      <c r="E3171" s="11"/>
      <c r="F3171" s="11"/>
    </row>
    <row r="3172" spans="5:6" ht="12.75">
      <c r="E3172" s="11"/>
      <c r="F3172" s="11"/>
    </row>
    <row r="3173" spans="5:6" ht="12.75">
      <c r="E3173" s="11"/>
      <c r="F3173" s="11"/>
    </row>
    <row r="3174" spans="5:6" ht="12.75">
      <c r="E3174" s="11"/>
      <c r="F3174" s="11"/>
    </row>
    <row r="3175" spans="5:6" ht="12.75">
      <c r="E3175" s="11"/>
      <c r="F3175" s="11"/>
    </row>
    <row r="3176" spans="5:6" ht="12.75">
      <c r="E3176" s="11"/>
      <c r="F3176" s="11"/>
    </row>
    <row r="3177" spans="5:6" ht="12.75">
      <c r="E3177" s="11"/>
      <c r="F3177" s="11"/>
    </row>
    <row r="3178" spans="5:6" ht="12.75">
      <c r="E3178" s="11"/>
      <c r="F3178" s="11"/>
    </row>
    <row r="3179" spans="5:6" ht="12.75">
      <c r="E3179" s="11"/>
      <c r="F3179" s="11"/>
    </row>
    <row r="3180" spans="5:6" ht="12.75">
      <c r="E3180" s="11"/>
      <c r="F3180" s="11"/>
    </row>
    <row r="3181" spans="5:6" ht="12.75">
      <c r="E3181" s="11"/>
      <c r="F3181" s="11"/>
    </row>
    <row r="3182" spans="5:6" ht="12.75">
      <c r="E3182" s="11"/>
      <c r="F3182" s="11"/>
    </row>
    <row r="3183" spans="5:6" ht="12.75">
      <c r="E3183" s="11"/>
      <c r="F3183" s="11"/>
    </row>
    <row r="3184" spans="5:6" ht="12.75">
      <c r="E3184" s="11"/>
      <c r="F3184" s="11"/>
    </row>
    <row r="3185" spans="5:6" ht="12.75">
      <c r="E3185" s="11"/>
      <c r="F3185" s="11"/>
    </row>
    <row r="3186" spans="5:6" ht="12.75">
      <c r="E3186" s="11"/>
      <c r="F3186" s="11"/>
    </row>
    <row r="3187" spans="5:6" ht="12.75">
      <c r="E3187" s="11"/>
      <c r="F3187" s="11"/>
    </row>
    <row r="3188" spans="5:6" ht="12.75">
      <c r="E3188" s="11"/>
      <c r="F3188" s="11"/>
    </row>
    <row r="3189" spans="5:6" ht="12.75">
      <c r="E3189" s="11"/>
      <c r="F3189" s="11"/>
    </row>
    <row r="3190" spans="5:6" ht="12.75">
      <c r="E3190" s="11"/>
      <c r="F3190" s="11"/>
    </row>
    <row r="3191" spans="5:6" ht="12.75">
      <c r="E3191" s="11"/>
      <c r="F3191" s="11"/>
    </row>
    <row r="3192" spans="5:6" ht="12.75">
      <c r="E3192" s="11"/>
      <c r="F3192" s="11"/>
    </row>
    <row r="3193" spans="5:6" ht="12.75">
      <c r="E3193" s="11"/>
      <c r="F3193" s="11"/>
    </row>
    <row r="3194" spans="5:6" ht="12.75">
      <c r="E3194" s="11"/>
      <c r="F3194" s="11"/>
    </row>
    <row r="3195" spans="5:6" ht="12.75">
      <c r="E3195" s="11"/>
      <c r="F3195" s="11"/>
    </row>
    <row r="3196" spans="5:6" ht="12.75">
      <c r="E3196" s="11"/>
      <c r="F3196" s="11"/>
    </row>
    <row r="3197" spans="5:6" ht="12.75">
      <c r="E3197" s="11"/>
      <c r="F3197" s="11"/>
    </row>
    <row r="3198" spans="5:6" ht="12.75">
      <c r="E3198" s="11"/>
      <c r="F3198" s="11"/>
    </row>
    <row r="3199" spans="5:6" ht="12.75">
      <c r="E3199" s="11"/>
      <c r="F3199" s="11"/>
    </row>
    <row r="3200" spans="5:6" ht="12.75">
      <c r="E3200" s="11"/>
      <c r="F3200" s="11"/>
    </row>
    <row r="3201" spans="5:6" ht="12.75">
      <c r="E3201" s="11"/>
      <c r="F3201" s="11"/>
    </row>
    <row r="3202" spans="5:6" ht="12.75">
      <c r="E3202" s="11"/>
      <c r="F3202" s="11"/>
    </row>
    <row r="3203" spans="5:6" ht="12.75">
      <c r="E3203" s="11"/>
      <c r="F3203" s="11"/>
    </row>
    <row r="3204" spans="5:6" ht="12.75">
      <c r="E3204" s="11"/>
      <c r="F3204" s="11"/>
    </row>
    <row r="3205" spans="5:6" ht="12.75">
      <c r="E3205" s="11"/>
      <c r="F3205" s="11"/>
    </row>
    <row r="3206" spans="5:6" ht="12.75">
      <c r="E3206" s="11"/>
      <c r="F3206" s="11"/>
    </row>
    <row r="3207" spans="5:6" ht="12.75">
      <c r="E3207" s="11"/>
      <c r="F3207" s="11"/>
    </row>
    <row r="3208" spans="5:6" ht="12.75">
      <c r="E3208" s="11"/>
      <c r="F3208" s="11"/>
    </row>
    <row r="3209" spans="5:6" ht="12.75">
      <c r="E3209" s="11"/>
      <c r="F3209" s="11"/>
    </row>
    <row r="3210" spans="5:6" ht="12.75">
      <c r="E3210" s="11"/>
      <c r="F3210" s="11"/>
    </row>
    <row r="3211" spans="5:6" ht="12.75">
      <c r="E3211" s="11"/>
      <c r="F3211" s="11"/>
    </row>
    <row r="3212" spans="5:6" ht="12.75">
      <c r="E3212" s="11"/>
      <c r="F3212" s="11"/>
    </row>
    <row r="3213" spans="5:6" ht="12.75">
      <c r="E3213" s="11"/>
      <c r="F3213" s="11"/>
    </row>
    <row r="3214" spans="5:6" ht="12.75">
      <c r="E3214" s="11"/>
      <c r="F3214" s="11"/>
    </row>
    <row r="3215" spans="5:6" ht="12.75">
      <c r="E3215" s="11"/>
      <c r="F3215" s="11"/>
    </row>
    <row r="3216" spans="5:6" ht="12.75">
      <c r="E3216" s="11"/>
      <c r="F3216" s="11"/>
    </row>
    <row r="3217" spans="5:6" ht="12.75">
      <c r="E3217" s="11"/>
      <c r="F3217" s="11"/>
    </row>
    <row r="3218" spans="5:6" ht="12.75">
      <c r="E3218" s="11"/>
      <c r="F3218" s="11"/>
    </row>
    <row r="3219" spans="5:6" ht="12.75">
      <c r="E3219" s="11"/>
      <c r="F3219" s="11"/>
    </row>
    <row r="3220" spans="5:6" ht="12.75">
      <c r="E3220" s="11"/>
      <c r="F3220" s="11"/>
    </row>
    <row r="3221" spans="5:6" ht="12.75">
      <c r="E3221" s="11"/>
      <c r="F3221" s="11"/>
    </row>
    <row r="3222" spans="5:6" ht="12.75">
      <c r="E3222" s="11"/>
      <c r="F3222" s="11"/>
    </row>
    <row r="3223" spans="5:6" ht="12.75">
      <c r="E3223" s="11"/>
      <c r="F3223" s="11"/>
    </row>
    <row r="3224" spans="5:6" ht="12.75">
      <c r="E3224" s="11"/>
      <c r="F3224" s="11"/>
    </row>
    <row r="3225" spans="5:6" ht="12.75">
      <c r="E3225" s="11"/>
      <c r="F3225" s="11"/>
    </row>
    <row r="3226" spans="5:6" ht="12.75">
      <c r="E3226" s="11"/>
      <c r="F3226" s="11"/>
    </row>
    <row r="3227" spans="5:6" ht="12.75">
      <c r="E3227" s="11"/>
      <c r="F3227" s="11"/>
    </row>
    <row r="3228" spans="5:6" ht="12.75">
      <c r="E3228" s="11"/>
      <c r="F3228" s="11"/>
    </row>
    <row r="3229" spans="5:6" ht="12.75">
      <c r="E3229" s="11"/>
      <c r="F3229" s="11"/>
    </row>
    <row r="3230" spans="5:6" ht="12.75">
      <c r="E3230" s="11"/>
      <c r="F3230" s="11"/>
    </row>
    <row r="3231" spans="5:6" ht="12.75">
      <c r="E3231" s="11"/>
      <c r="F3231" s="11"/>
    </row>
    <row r="3232" spans="5:6" ht="12.75">
      <c r="E3232" s="11"/>
      <c r="F3232" s="11"/>
    </row>
    <row r="3233" spans="5:6" ht="12.75">
      <c r="E3233" s="11"/>
      <c r="F3233" s="11"/>
    </row>
    <row r="3234" spans="5:6" ht="12.75">
      <c r="E3234" s="11"/>
      <c r="F3234" s="11"/>
    </row>
    <row r="3235" spans="5:6" ht="12.75">
      <c r="E3235" s="11"/>
      <c r="F3235" s="11"/>
    </row>
    <row r="3236" spans="5:6" ht="12.75">
      <c r="E3236" s="11"/>
      <c r="F3236" s="11"/>
    </row>
    <row r="3237" spans="5:6" ht="12.75">
      <c r="E3237" s="11"/>
      <c r="F3237" s="11"/>
    </row>
    <row r="3238" spans="5:6" ht="12.75">
      <c r="E3238" s="11"/>
      <c r="F3238" s="11"/>
    </row>
    <row r="3239" spans="5:6" ht="12.75">
      <c r="E3239" s="11"/>
      <c r="F3239" s="11"/>
    </row>
    <row r="3240" spans="5:6" ht="12.75">
      <c r="E3240" s="11"/>
      <c r="F3240" s="11"/>
    </row>
    <row r="3241" spans="5:6" ht="12.75">
      <c r="E3241" s="11"/>
      <c r="F3241" s="11"/>
    </row>
    <row r="3242" spans="5:6" ht="12.75">
      <c r="E3242" s="11"/>
      <c r="F3242" s="11"/>
    </row>
    <row r="3243" spans="5:6" ht="12.75">
      <c r="E3243" s="11"/>
      <c r="F3243" s="11"/>
    </row>
    <row r="3244" spans="5:6" ht="12.75">
      <c r="E3244" s="11"/>
      <c r="F3244" s="11"/>
    </row>
    <row r="3245" spans="5:6" ht="12.75">
      <c r="E3245" s="11"/>
      <c r="F3245" s="11"/>
    </row>
    <row r="3246" spans="5:6" ht="12.75">
      <c r="E3246" s="11"/>
      <c r="F3246" s="11"/>
    </row>
    <row r="3247" spans="5:6" ht="12.75">
      <c r="E3247" s="11"/>
      <c r="F3247" s="11"/>
    </row>
    <row r="3248" spans="5:6" ht="12.75">
      <c r="E3248" s="11"/>
      <c r="F3248" s="11"/>
    </row>
    <row r="3249" spans="5:6" ht="12.75">
      <c r="E3249" s="11"/>
      <c r="F3249" s="11"/>
    </row>
    <row r="3250" spans="5:6" ht="12.75">
      <c r="E3250" s="11"/>
      <c r="F3250" s="11"/>
    </row>
    <row r="3251" spans="5:6" ht="12.75">
      <c r="E3251" s="11"/>
      <c r="F3251" s="11"/>
    </row>
    <row r="3252" spans="5:6" ht="12.75">
      <c r="E3252" s="11"/>
      <c r="F3252" s="11"/>
    </row>
    <row r="3253" spans="5:6" ht="12.75">
      <c r="E3253" s="11"/>
      <c r="F3253" s="11"/>
    </row>
    <row r="3254" spans="5:6" ht="12.75">
      <c r="E3254" s="11"/>
      <c r="F3254" s="11"/>
    </row>
    <row r="3255" spans="5:6" ht="12.75">
      <c r="E3255" s="11"/>
      <c r="F3255" s="11"/>
    </row>
    <row r="3256" spans="5:6" ht="12.75">
      <c r="E3256" s="11"/>
      <c r="F3256" s="11"/>
    </row>
    <row r="3257" spans="5:6" ht="12.75">
      <c r="E3257" s="11"/>
      <c r="F3257" s="11"/>
    </row>
    <row r="3258" spans="5:6" ht="12.75">
      <c r="E3258" s="11"/>
      <c r="F3258" s="11"/>
    </row>
    <row r="3259" spans="5:6" ht="12.75">
      <c r="E3259" s="11"/>
      <c r="F3259" s="11"/>
    </row>
    <row r="3260" spans="5:6" ht="12.75">
      <c r="E3260" s="11"/>
      <c r="F3260" s="11"/>
    </row>
    <row r="3261" spans="5:6" ht="12.75">
      <c r="E3261" s="11"/>
      <c r="F3261" s="11"/>
    </row>
    <row r="3262" spans="5:6" ht="12.75">
      <c r="E3262" s="11"/>
      <c r="F3262" s="11"/>
    </row>
    <row r="3263" spans="5:6" ht="12.75">
      <c r="E3263" s="11"/>
      <c r="F3263" s="11"/>
    </row>
    <row r="3264" spans="5:6" ht="12.75">
      <c r="E3264" s="11"/>
      <c r="F3264" s="11"/>
    </row>
    <row r="3265" spans="5:6" ht="12.75">
      <c r="E3265" s="11"/>
      <c r="F3265" s="11"/>
    </row>
    <row r="3266" spans="5:6" ht="12.75">
      <c r="E3266" s="11"/>
      <c r="F3266" s="11"/>
    </row>
    <row r="3267" spans="5:6" ht="12.75">
      <c r="E3267" s="11"/>
      <c r="F3267" s="11"/>
    </row>
    <row r="3268" spans="5:6" ht="12.75">
      <c r="E3268" s="11"/>
      <c r="F3268" s="11"/>
    </row>
    <row r="3269" spans="5:6" ht="12.75">
      <c r="E3269" s="11"/>
      <c r="F3269" s="11"/>
    </row>
    <row r="3270" spans="5:6" ht="12.75">
      <c r="E3270" s="11"/>
      <c r="F3270" s="11"/>
    </row>
    <row r="3271" spans="5:6" ht="12.75">
      <c r="E3271" s="11"/>
      <c r="F3271" s="11"/>
    </row>
    <row r="3272" spans="5:6" ht="12.75">
      <c r="E3272" s="11"/>
      <c r="F3272" s="11"/>
    </row>
    <row r="3273" spans="5:6" ht="12.75">
      <c r="E3273" s="11"/>
      <c r="F3273" s="11"/>
    </row>
    <row r="3274" spans="5:6" ht="12.75">
      <c r="E3274" s="11"/>
      <c r="F3274" s="11"/>
    </row>
    <row r="3275" spans="5:6" ht="12.75">
      <c r="E3275" s="11"/>
      <c r="F3275" s="11"/>
    </row>
    <row r="3276" spans="5:6" ht="12.75">
      <c r="E3276" s="11"/>
      <c r="F3276" s="11"/>
    </row>
    <row r="3277" spans="5:6" ht="12.75">
      <c r="E3277" s="11"/>
      <c r="F3277" s="11"/>
    </row>
    <row r="3278" spans="5:6" ht="12.75">
      <c r="E3278" s="11"/>
      <c r="F3278" s="11"/>
    </row>
    <row r="3279" spans="5:6" ht="12.75">
      <c r="E3279" s="11"/>
      <c r="F3279" s="11"/>
    </row>
    <row r="3280" spans="5:6" ht="12.75">
      <c r="E3280" s="11"/>
      <c r="F3280" s="11"/>
    </row>
    <row r="3281" spans="5:6" ht="12.75">
      <c r="E3281" s="11"/>
      <c r="F3281" s="11"/>
    </row>
    <row r="3282" spans="5:6" ht="12.75">
      <c r="E3282" s="11"/>
      <c r="F3282" s="11"/>
    </row>
    <row r="3283" spans="5:6" ht="12.75">
      <c r="E3283" s="11"/>
      <c r="F3283" s="11"/>
    </row>
    <row r="3284" spans="5:6" ht="12.75">
      <c r="E3284" s="11"/>
      <c r="F3284" s="11"/>
    </row>
    <row r="3285" spans="5:6" ht="12.75">
      <c r="E3285" s="11"/>
      <c r="F3285" s="11"/>
    </row>
    <row r="3286" spans="5:6" ht="12.75">
      <c r="E3286" s="11"/>
      <c r="F3286" s="11"/>
    </row>
    <row r="3287" spans="5:6" ht="12.75">
      <c r="E3287" s="11"/>
      <c r="F3287" s="11"/>
    </row>
    <row r="3288" spans="5:6" ht="12.75">
      <c r="E3288" s="11"/>
      <c r="F3288" s="11"/>
    </row>
    <row r="3289" spans="5:6" ht="12.75">
      <c r="E3289" s="11"/>
      <c r="F3289" s="11"/>
    </row>
    <row r="3290" spans="5:6" ht="12.75">
      <c r="E3290" s="11"/>
      <c r="F3290" s="11"/>
    </row>
    <row r="3291" spans="5:6" ht="12.75">
      <c r="E3291" s="11"/>
      <c r="F3291" s="11"/>
    </row>
    <row r="3292" spans="5:6" ht="12.75">
      <c r="E3292" s="11"/>
      <c r="F3292" s="11"/>
    </row>
    <row r="3293" spans="5:6" ht="12.75">
      <c r="E3293" s="11"/>
      <c r="F3293" s="11"/>
    </row>
    <row r="3294" spans="5:6" ht="12.75">
      <c r="E3294" s="11"/>
      <c r="F3294" s="11"/>
    </row>
    <row r="3295" spans="5:6" ht="12.75">
      <c r="E3295" s="11"/>
      <c r="F3295" s="11"/>
    </row>
    <row r="3296" spans="5:6" ht="12.75">
      <c r="E3296" s="11"/>
      <c r="F3296" s="11"/>
    </row>
    <row r="3297" spans="5:6" ht="12.75">
      <c r="E3297" s="11"/>
      <c r="F3297" s="11"/>
    </row>
    <row r="3298" spans="5:6" ht="12.75">
      <c r="E3298" s="11"/>
      <c r="F3298" s="11"/>
    </row>
    <row r="3299" spans="5:6" ht="12.75">
      <c r="E3299" s="11"/>
      <c r="F3299" s="11"/>
    </row>
    <row r="3300" spans="5:6" ht="12.75">
      <c r="E3300" s="11"/>
      <c r="F3300" s="11"/>
    </row>
    <row r="3301" spans="5:6" ht="12.75">
      <c r="E3301" s="11"/>
      <c r="F3301" s="11"/>
    </row>
    <row r="3302" spans="5:6" ht="12.75">
      <c r="E3302" s="11"/>
      <c r="F3302" s="11"/>
    </row>
    <row r="3303" spans="5:6" ht="12.75">
      <c r="E3303" s="11"/>
      <c r="F3303" s="11"/>
    </row>
    <row r="3304" spans="5:6" ht="12.75">
      <c r="E3304" s="11"/>
      <c r="F3304" s="11"/>
    </row>
    <row r="3305" spans="5:6" ht="12.75">
      <c r="E3305" s="11"/>
      <c r="F3305" s="11"/>
    </row>
    <row r="3306" spans="5:6" ht="12.75">
      <c r="E3306" s="11"/>
      <c r="F3306" s="11"/>
    </row>
    <row r="3307" spans="5:6" ht="12.75">
      <c r="E3307" s="11"/>
      <c r="F3307" s="11"/>
    </row>
    <row r="3308" spans="5:6" ht="12.75">
      <c r="E3308" s="11"/>
      <c r="F3308" s="11"/>
    </row>
    <row r="3309" spans="5:6" ht="12.75">
      <c r="E3309" s="11"/>
      <c r="F3309" s="11"/>
    </row>
    <row r="3310" spans="5:6" ht="12.75">
      <c r="E3310" s="11"/>
      <c r="F3310" s="11"/>
    </row>
    <row r="3311" spans="5:6" ht="12.75">
      <c r="E3311" s="11"/>
      <c r="F3311" s="11"/>
    </row>
    <row r="3312" spans="5:6" ht="12.75">
      <c r="E3312" s="11"/>
      <c r="F3312" s="11"/>
    </row>
    <row r="3313" spans="5:6" ht="12.75">
      <c r="E3313" s="11"/>
      <c r="F3313" s="11"/>
    </row>
    <row r="3314" spans="5:6" ht="12.75">
      <c r="E3314" s="11"/>
      <c r="F3314" s="11"/>
    </row>
    <row r="3315" spans="5:6" ht="12.75">
      <c r="E3315" s="11"/>
      <c r="F3315" s="11"/>
    </row>
    <row r="3316" spans="5:6" ht="12.75">
      <c r="E3316" s="11"/>
      <c r="F3316" s="11"/>
    </row>
    <row r="3317" spans="5:6" ht="12.75">
      <c r="E3317" s="11"/>
      <c r="F3317" s="11"/>
    </row>
    <row r="3318" spans="5:6" ht="12.75">
      <c r="E3318" s="11"/>
      <c r="F3318" s="11"/>
    </row>
    <row r="3319" spans="5:6" ht="12.75">
      <c r="E3319" s="11"/>
      <c r="F3319" s="11"/>
    </row>
    <row r="3320" spans="5:6" ht="12.75">
      <c r="E3320" s="11"/>
      <c r="F3320" s="11"/>
    </row>
    <row r="3321" spans="5:6" ht="12.75">
      <c r="E3321" s="11"/>
      <c r="F3321" s="11"/>
    </row>
    <row r="3322" spans="5:6" ht="12.75">
      <c r="E3322" s="11"/>
      <c r="F3322" s="11"/>
    </row>
    <row r="3323" spans="5:6" ht="12.75">
      <c r="E3323" s="11"/>
      <c r="F3323" s="11"/>
    </row>
    <row r="3324" spans="5:6" ht="12.75">
      <c r="E3324" s="11"/>
      <c r="F3324" s="11"/>
    </row>
    <row r="3325" spans="5:6" ht="12.75">
      <c r="E3325" s="11"/>
      <c r="F3325" s="11"/>
    </row>
    <row r="3326" spans="5:6" ht="12.75">
      <c r="E3326" s="11"/>
      <c r="F3326" s="11"/>
    </row>
    <row r="3327" spans="5:6" ht="12.75">
      <c r="E3327" s="11"/>
      <c r="F3327" s="11"/>
    </row>
    <row r="3328" spans="5:6" ht="12.75">
      <c r="E3328" s="11"/>
      <c r="F3328" s="11"/>
    </row>
    <row r="3329" spans="5:6" ht="12.75">
      <c r="E3329" s="11"/>
      <c r="F3329" s="11"/>
    </row>
    <row r="3330" spans="5:6" ht="12.75">
      <c r="E3330" s="11"/>
      <c r="F3330" s="11"/>
    </row>
    <row r="3331" spans="5:6" ht="12.75">
      <c r="E3331" s="11"/>
      <c r="F3331" s="11"/>
    </row>
    <row r="3332" spans="5:6" ht="12.75">
      <c r="E3332" s="11"/>
      <c r="F3332" s="11"/>
    </row>
    <row r="3333" spans="5:6" ht="12.75">
      <c r="E3333" s="11"/>
      <c r="F3333" s="11"/>
    </row>
    <row r="3334" spans="5:6" ht="12.75">
      <c r="E3334" s="11"/>
      <c r="F3334" s="11"/>
    </row>
    <row r="3335" spans="5:6" ht="12.75">
      <c r="E3335" s="11"/>
      <c r="F3335" s="11"/>
    </row>
    <row r="3336" spans="5:6" ht="12.75">
      <c r="E3336" s="11"/>
      <c r="F3336" s="11"/>
    </row>
    <row r="3337" spans="5:6" ht="12.75">
      <c r="E3337" s="11"/>
      <c r="F3337" s="11"/>
    </row>
    <row r="3338" spans="5:6" ht="12.75">
      <c r="E3338" s="11"/>
      <c r="F3338" s="11"/>
    </row>
    <row r="3339" spans="5:6" ht="12.75">
      <c r="E3339" s="11"/>
      <c r="F3339" s="11"/>
    </row>
    <row r="3340" spans="5:6" ht="12.75">
      <c r="E3340" s="11"/>
      <c r="F3340" s="11"/>
    </row>
    <row r="3341" spans="5:6" ht="12.75">
      <c r="E3341" s="11"/>
      <c r="F3341" s="11"/>
    </row>
    <row r="3342" spans="5:6" ht="12.75">
      <c r="E3342" s="11"/>
      <c r="F3342" s="11"/>
    </row>
    <row r="3343" spans="5:6" ht="12.75">
      <c r="E3343" s="11"/>
      <c r="F3343" s="11"/>
    </row>
    <row r="3344" spans="5:6" ht="12.75">
      <c r="E3344" s="11"/>
      <c r="F3344" s="11"/>
    </row>
    <row r="3345" spans="5:6" ht="12.75">
      <c r="E3345" s="11"/>
      <c r="F3345" s="11"/>
    </row>
    <row r="3346" spans="5:6" ht="12.75">
      <c r="E3346" s="11"/>
      <c r="F3346" s="11"/>
    </row>
    <row r="3347" spans="5:6" ht="12.75">
      <c r="E3347" s="11"/>
      <c r="F3347" s="11"/>
    </row>
    <row r="3348" spans="5:6" ht="12.75">
      <c r="E3348" s="11"/>
      <c r="F3348" s="11"/>
    </row>
    <row r="3349" spans="5:6" ht="12.75">
      <c r="E3349" s="11"/>
      <c r="F3349" s="11"/>
    </row>
    <row r="3350" spans="5:6" ht="12.75">
      <c r="E3350" s="11"/>
      <c r="F3350" s="11"/>
    </row>
    <row r="3351" spans="5:6" ht="12.75">
      <c r="E3351" s="11"/>
      <c r="F3351" s="11"/>
    </row>
    <row r="3352" spans="5:6" ht="12.75">
      <c r="E3352" s="11"/>
      <c r="F3352" s="11"/>
    </row>
    <row r="3353" spans="5:6" ht="12.75">
      <c r="E3353" s="11"/>
      <c r="F3353" s="11"/>
    </row>
    <row r="3354" spans="5:6" ht="12.75">
      <c r="E3354" s="11"/>
      <c r="F3354" s="11"/>
    </row>
    <row r="3355" spans="5:6" ht="12.75">
      <c r="E3355" s="11"/>
      <c r="F3355" s="11"/>
    </row>
    <row r="3356" spans="5:6" ht="12.75">
      <c r="E3356" s="11"/>
      <c r="F3356" s="11"/>
    </row>
    <row r="3357" spans="5:6" ht="12.75">
      <c r="E3357" s="11"/>
      <c r="F3357" s="11"/>
    </row>
    <row r="3358" spans="5:6" ht="12.75">
      <c r="E3358" s="11"/>
      <c r="F3358" s="11"/>
    </row>
    <row r="3359" spans="5:6" ht="12.75">
      <c r="E3359" s="11"/>
      <c r="F3359" s="11"/>
    </row>
    <row r="3360" spans="5:6" ht="12.75">
      <c r="E3360" s="11"/>
      <c r="F3360" s="11"/>
    </row>
    <row r="3361" spans="5:6" ht="12.75">
      <c r="E3361" s="11"/>
      <c r="F3361" s="11"/>
    </row>
    <row r="3362" spans="5:6" ht="12.75">
      <c r="E3362" s="11"/>
      <c r="F3362" s="11"/>
    </row>
    <row r="3363" spans="5:6" ht="12.75">
      <c r="E3363" s="11"/>
      <c r="F3363" s="11"/>
    </row>
    <row r="3364" spans="5:6" ht="12.75">
      <c r="E3364" s="11"/>
      <c r="F3364" s="11"/>
    </row>
    <row r="3365" spans="5:6" ht="12.75">
      <c r="E3365" s="11"/>
      <c r="F3365" s="11"/>
    </row>
    <row r="3366" spans="5:6" ht="12.75">
      <c r="E3366" s="11"/>
      <c r="F3366" s="11"/>
    </row>
    <row r="3367" spans="5:6" ht="12.75">
      <c r="E3367" s="11"/>
      <c r="F3367" s="11"/>
    </row>
    <row r="3368" spans="5:6" ht="12.75">
      <c r="E3368" s="11"/>
      <c r="F3368" s="11"/>
    </row>
    <row r="3369" spans="5:6" ht="12.75">
      <c r="E3369" s="11"/>
      <c r="F3369" s="11"/>
    </row>
    <row r="3370" spans="5:6" ht="12.75">
      <c r="E3370" s="11"/>
      <c r="F3370" s="11"/>
    </row>
    <row r="3371" spans="5:6" ht="12.75">
      <c r="E3371" s="11"/>
      <c r="F3371" s="11"/>
    </row>
    <row r="3372" spans="5:6" ht="12.75">
      <c r="E3372" s="11"/>
      <c r="F3372" s="11"/>
    </row>
    <row r="3373" spans="5:6" ht="12.75">
      <c r="E3373" s="11"/>
      <c r="F3373" s="11"/>
    </row>
    <row r="3374" spans="5:6" ht="12.75">
      <c r="E3374" s="11"/>
      <c r="F3374" s="11"/>
    </row>
    <row r="3375" spans="5:6" ht="12.75">
      <c r="E3375" s="11"/>
      <c r="F3375" s="11"/>
    </row>
    <row r="3376" spans="5:6" ht="12.75">
      <c r="E3376" s="11"/>
      <c r="F3376" s="11"/>
    </row>
    <row r="3377" spans="5:6" ht="12.75">
      <c r="E3377" s="11"/>
      <c r="F3377" s="11"/>
    </row>
    <row r="3378" spans="5:6" ht="12.75">
      <c r="E3378" s="11"/>
      <c r="F3378" s="11"/>
    </row>
    <row r="3379" spans="5:6" ht="12.75">
      <c r="E3379" s="11"/>
      <c r="F3379" s="11"/>
    </row>
    <row r="3380" spans="5:6" ht="12.75">
      <c r="E3380" s="11"/>
      <c r="F3380" s="11"/>
    </row>
    <row r="3381" spans="5:6" ht="12.75">
      <c r="E3381" s="11"/>
      <c r="F3381" s="11"/>
    </row>
    <row r="3382" spans="5:6" ht="12.75">
      <c r="E3382" s="11"/>
      <c r="F3382" s="11"/>
    </row>
    <row r="3383" spans="5:6" ht="12.75">
      <c r="E3383" s="11"/>
      <c r="F3383" s="11"/>
    </row>
    <row r="3384" spans="5:6" ht="12.75">
      <c r="E3384" s="11"/>
      <c r="F3384" s="11"/>
    </row>
    <row r="3385" spans="5:6" ht="12.75">
      <c r="E3385" s="11"/>
      <c r="F3385" s="11"/>
    </row>
    <row r="3386" spans="5:6" ht="12.75">
      <c r="E3386" s="11"/>
      <c r="F3386" s="11"/>
    </row>
    <row r="3387" spans="5:6" ht="12.75">
      <c r="E3387" s="11"/>
      <c r="F3387" s="11"/>
    </row>
    <row r="3388" spans="5:6" ht="12.75">
      <c r="E3388" s="11"/>
      <c r="F3388" s="11"/>
    </row>
    <row r="3389" spans="5:6" ht="12.75">
      <c r="E3389" s="11"/>
      <c r="F3389" s="11"/>
    </row>
    <row r="3390" spans="5:6" ht="12.75">
      <c r="E3390" s="11"/>
      <c r="F3390" s="11"/>
    </row>
    <row r="3391" spans="5:6" ht="12.75">
      <c r="E3391" s="11"/>
      <c r="F3391" s="11"/>
    </row>
    <row r="3392" spans="5:6" ht="12.75">
      <c r="E3392" s="11"/>
      <c r="F3392" s="11"/>
    </row>
    <row r="3393" spans="5:6" ht="12.75">
      <c r="E3393" s="11"/>
      <c r="F3393" s="11"/>
    </row>
    <row r="3394" spans="5:6" ht="12.75">
      <c r="E3394" s="11"/>
      <c r="F3394" s="11"/>
    </row>
    <row r="3395" spans="5:6" ht="12.75">
      <c r="E3395" s="11"/>
      <c r="F3395" s="11"/>
    </row>
    <row r="3396" spans="5:6" ht="12.75">
      <c r="E3396" s="11"/>
      <c r="F3396" s="11"/>
    </row>
    <row r="3397" spans="5:6" ht="12.75">
      <c r="E3397" s="11"/>
      <c r="F3397" s="11"/>
    </row>
    <row r="3398" spans="5:6" ht="12.75">
      <c r="E3398" s="11"/>
      <c r="F3398" s="11"/>
    </row>
    <row r="3399" spans="5:6" ht="12.75">
      <c r="E3399" s="11"/>
      <c r="F3399" s="11"/>
    </row>
    <row r="3400" spans="5:6" ht="12.75">
      <c r="E3400" s="11"/>
      <c r="F3400" s="11"/>
    </row>
    <row r="3401" spans="5:6" ht="12.75">
      <c r="E3401" s="11"/>
      <c r="F3401" s="11"/>
    </row>
    <row r="3402" spans="5:6" ht="12.75">
      <c r="E3402" s="11"/>
      <c r="F3402" s="11"/>
    </row>
    <row r="3403" spans="5:6" ht="12.75">
      <c r="E3403" s="11"/>
      <c r="F3403" s="11"/>
    </row>
    <row r="3404" spans="5:6" ht="12.75">
      <c r="E3404" s="11"/>
      <c r="F3404" s="11"/>
    </row>
    <row r="3405" spans="5:6" ht="12.75">
      <c r="E3405" s="11"/>
      <c r="F3405" s="11"/>
    </row>
    <row r="3406" spans="5:6" ht="12.75">
      <c r="E3406" s="11"/>
      <c r="F3406" s="11"/>
    </row>
    <row r="3407" spans="5:6" ht="12.75">
      <c r="E3407" s="11"/>
      <c r="F3407" s="11"/>
    </row>
    <row r="3408" spans="5:6" ht="12.75">
      <c r="E3408" s="11"/>
      <c r="F3408" s="11"/>
    </row>
    <row r="3409" spans="5:6" ht="12.75">
      <c r="E3409" s="11"/>
      <c r="F3409" s="11"/>
    </row>
    <row r="3410" spans="5:6" ht="12.75">
      <c r="E3410" s="11"/>
      <c r="F3410" s="11"/>
    </row>
    <row r="3411" spans="5:6" ht="12.75">
      <c r="E3411" s="11"/>
      <c r="F3411" s="11"/>
    </row>
    <row r="3412" spans="5:6" ht="12.75">
      <c r="E3412" s="11"/>
      <c r="F3412" s="11"/>
    </row>
    <row r="3413" spans="5:6" ht="12.75">
      <c r="E3413" s="11"/>
      <c r="F3413" s="11"/>
    </row>
    <row r="3414" spans="5:6" ht="12.75">
      <c r="E3414" s="11"/>
      <c r="F3414" s="11"/>
    </row>
    <row r="3415" spans="5:6" ht="12.75">
      <c r="E3415" s="11"/>
      <c r="F3415" s="11"/>
    </row>
    <row r="3416" spans="5:6" ht="12.75">
      <c r="E3416" s="11"/>
      <c r="F3416" s="11"/>
    </row>
    <row r="3417" spans="5:6" ht="12.75">
      <c r="E3417" s="11"/>
      <c r="F3417" s="11"/>
    </row>
    <row r="3418" spans="5:6" ht="12.75">
      <c r="E3418" s="11"/>
      <c r="F3418" s="11"/>
    </row>
    <row r="3419" spans="5:6" ht="12.75">
      <c r="E3419" s="11"/>
      <c r="F3419" s="11"/>
    </row>
    <row r="3420" spans="5:6" ht="12.75">
      <c r="E3420" s="11"/>
      <c r="F3420" s="11"/>
    </row>
    <row r="3421" spans="5:6" ht="12.75">
      <c r="E3421" s="11"/>
      <c r="F3421" s="11"/>
    </row>
    <row r="3422" spans="5:6" ht="12.75">
      <c r="E3422" s="11"/>
      <c r="F3422" s="11"/>
    </row>
    <row r="3423" spans="5:6" ht="12.75">
      <c r="E3423" s="11"/>
      <c r="F3423" s="11"/>
    </row>
    <row r="3424" spans="5:6" ht="12.75">
      <c r="E3424" s="11"/>
      <c r="F3424" s="11"/>
    </row>
    <row r="3425" spans="5:6" ht="12.75">
      <c r="E3425" s="11"/>
      <c r="F3425" s="11"/>
    </row>
    <row r="3426" spans="5:6" ht="12.75">
      <c r="E3426" s="11"/>
      <c r="F3426" s="11"/>
    </row>
    <row r="3427" spans="5:6" ht="12.75">
      <c r="E3427" s="11"/>
      <c r="F3427" s="11"/>
    </row>
    <row r="3428" spans="5:6" ht="12.75">
      <c r="E3428" s="11"/>
      <c r="F3428" s="11"/>
    </row>
    <row r="3429" spans="5:6" ht="12.75">
      <c r="E3429" s="11"/>
      <c r="F3429" s="11"/>
    </row>
    <row r="3430" spans="5:6" ht="12.75">
      <c r="E3430" s="11"/>
      <c r="F3430" s="11"/>
    </row>
    <row r="3431" spans="5:6" ht="12.75">
      <c r="E3431" s="11"/>
      <c r="F3431" s="11"/>
    </row>
    <row r="3432" spans="5:6" ht="12.75">
      <c r="E3432" s="11"/>
      <c r="F3432" s="11"/>
    </row>
    <row r="3433" spans="5:6" ht="12.75">
      <c r="E3433" s="11"/>
      <c r="F3433" s="11"/>
    </row>
    <row r="3434" spans="5:6" ht="12.75">
      <c r="E3434" s="11"/>
      <c r="F3434" s="11"/>
    </row>
    <row r="3435" spans="5:6" ht="12.75">
      <c r="E3435" s="11"/>
      <c r="F3435" s="11"/>
    </row>
    <row r="3436" spans="5:6" ht="12.75">
      <c r="E3436" s="11"/>
      <c r="F3436" s="11"/>
    </row>
    <row r="3437" spans="5:6" ht="12.75">
      <c r="E3437" s="11"/>
      <c r="F3437" s="11"/>
    </row>
    <row r="3438" spans="5:6" ht="12.75">
      <c r="E3438" s="11"/>
      <c r="F3438" s="11"/>
    </row>
    <row r="3439" spans="5:6" ht="12.75">
      <c r="E3439" s="11"/>
      <c r="F3439" s="11"/>
    </row>
    <row r="3440" spans="5:6" ht="12.75">
      <c r="E3440" s="11"/>
      <c r="F3440" s="11"/>
    </row>
    <row r="3441" spans="5:6" ht="12.75">
      <c r="E3441" s="11"/>
      <c r="F3441" s="11"/>
    </row>
    <row r="3442" spans="5:6" ht="12.75">
      <c r="E3442" s="11"/>
      <c r="F3442" s="11"/>
    </row>
    <row r="3443" spans="5:6" ht="12.75">
      <c r="E3443" s="11"/>
      <c r="F3443" s="11"/>
    </row>
    <row r="3444" spans="5:6" ht="12.75">
      <c r="E3444" s="11"/>
      <c r="F3444" s="11"/>
    </row>
    <row r="3445" spans="5:6" ht="12.75">
      <c r="E3445" s="11"/>
      <c r="F3445" s="11"/>
    </row>
    <row r="3446" spans="5:6" ht="12.75">
      <c r="E3446" s="11"/>
      <c r="F3446" s="11"/>
    </row>
    <row r="3447" spans="5:6" ht="12.75">
      <c r="E3447" s="11"/>
      <c r="F3447" s="11"/>
    </row>
    <row r="3448" spans="5:6" ht="12.75">
      <c r="E3448" s="11"/>
      <c r="F3448" s="11"/>
    </row>
    <row r="3449" spans="5:6" ht="12.75">
      <c r="E3449" s="11"/>
      <c r="F3449" s="11"/>
    </row>
    <row r="3450" spans="5:6" ht="12.75">
      <c r="E3450" s="11"/>
      <c r="F3450" s="11"/>
    </row>
    <row r="3451" spans="5:6" ht="12.75">
      <c r="E3451" s="11"/>
      <c r="F3451" s="11"/>
    </row>
    <row r="3452" spans="5:6" ht="12.75">
      <c r="E3452" s="11"/>
      <c r="F3452" s="11"/>
    </row>
    <row r="3453" spans="5:6" ht="12.75">
      <c r="E3453" s="11"/>
      <c r="F3453" s="11"/>
    </row>
    <row r="3454" spans="5:6" ht="12.75">
      <c r="E3454" s="11"/>
      <c r="F3454" s="11"/>
    </row>
    <row r="3455" spans="5:6" ht="12.75">
      <c r="E3455" s="11"/>
      <c r="F3455" s="11"/>
    </row>
    <row r="3456" spans="5:6" ht="12.75">
      <c r="E3456" s="11"/>
      <c r="F3456" s="11"/>
    </row>
    <row r="3457" spans="5:6" ht="12.75">
      <c r="E3457" s="11"/>
      <c r="F3457" s="11"/>
    </row>
    <row r="3458" spans="5:6" ht="12.75">
      <c r="E3458" s="11"/>
      <c r="F3458" s="11"/>
    </row>
    <row r="3459" spans="5:6" ht="12.75">
      <c r="E3459" s="11"/>
      <c r="F3459" s="11"/>
    </row>
    <row r="3460" spans="5:6" ht="12.75">
      <c r="E3460" s="11"/>
      <c r="F3460" s="11"/>
    </row>
    <row r="3461" spans="5:6" ht="12.75">
      <c r="E3461" s="11"/>
      <c r="F3461" s="11"/>
    </row>
    <row r="3462" spans="5:6" ht="12.75">
      <c r="E3462" s="11"/>
      <c r="F3462" s="11"/>
    </row>
    <row r="3463" spans="5:6" ht="12.75">
      <c r="E3463" s="11"/>
      <c r="F3463" s="11"/>
    </row>
    <row r="3464" spans="5:6" ht="12.75">
      <c r="E3464" s="11"/>
      <c r="F3464" s="11"/>
    </row>
    <row r="3465" spans="5:6" ht="12.75">
      <c r="E3465" s="11"/>
      <c r="F3465" s="11"/>
    </row>
    <row r="3466" spans="5:6" ht="12.75">
      <c r="E3466" s="11"/>
      <c r="F3466" s="11"/>
    </row>
    <row r="3467" spans="5:6" ht="12.75">
      <c r="E3467" s="11"/>
      <c r="F3467" s="11"/>
    </row>
    <row r="3468" spans="5:6" ht="12.75">
      <c r="E3468" s="11"/>
      <c r="F3468" s="11"/>
    </row>
    <row r="3469" spans="5:6" ht="12.75">
      <c r="E3469" s="11"/>
      <c r="F3469" s="11"/>
    </row>
    <row r="3470" spans="5:6" ht="12.75">
      <c r="E3470" s="11"/>
      <c r="F3470" s="11"/>
    </row>
    <row r="3471" spans="5:6" ht="12.75">
      <c r="E3471" s="11"/>
      <c r="F3471" s="11"/>
    </row>
    <row r="3472" spans="5:6" ht="12.75">
      <c r="E3472" s="11"/>
      <c r="F3472" s="11"/>
    </row>
    <row r="3473" spans="5:6" ht="12.75">
      <c r="E3473" s="11"/>
      <c r="F3473" s="11"/>
    </row>
    <row r="3474" spans="5:6" ht="12.75">
      <c r="E3474" s="11"/>
      <c r="F3474" s="11"/>
    </row>
    <row r="3475" spans="5:6" ht="12.75">
      <c r="E3475" s="11"/>
      <c r="F3475" s="11"/>
    </row>
    <row r="3476" spans="5:6" ht="12.75">
      <c r="E3476" s="11"/>
      <c r="F3476" s="11"/>
    </row>
    <row r="3477" spans="5:6" ht="12.75">
      <c r="E3477" s="11"/>
      <c r="F3477" s="11"/>
    </row>
    <row r="3478" spans="5:6" ht="12.75">
      <c r="E3478" s="11"/>
      <c r="F3478" s="11"/>
    </row>
    <row r="3479" spans="5:6" ht="12.75">
      <c r="E3479" s="11"/>
      <c r="F3479" s="11"/>
    </row>
    <row r="3480" spans="5:6" ht="12.75">
      <c r="E3480" s="11"/>
      <c r="F3480" s="11"/>
    </row>
    <row r="3481" spans="5:6" ht="12.75">
      <c r="E3481" s="11"/>
      <c r="F3481" s="11"/>
    </row>
    <row r="3482" spans="5:6" ht="12.75">
      <c r="E3482" s="11"/>
      <c r="F3482" s="11"/>
    </row>
    <row r="3483" spans="5:6" ht="12.75">
      <c r="E3483" s="11"/>
      <c r="F3483" s="11"/>
    </row>
    <row r="3484" spans="5:6" ht="12.75">
      <c r="E3484" s="11"/>
      <c r="F3484" s="11"/>
    </row>
    <row r="3485" spans="5:6" ht="12.75">
      <c r="E3485" s="11"/>
      <c r="F3485" s="11"/>
    </row>
    <row r="3486" spans="5:6" ht="12.75">
      <c r="E3486" s="11"/>
      <c r="F3486" s="11"/>
    </row>
    <row r="3487" spans="5:6" ht="12.75">
      <c r="E3487" s="11"/>
      <c r="F3487" s="11"/>
    </row>
    <row r="3488" spans="5:6" ht="12.75">
      <c r="E3488" s="11"/>
      <c r="F3488" s="11"/>
    </row>
    <row r="3489" spans="5:6" ht="12.75">
      <c r="E3489" s="11"/>
      <c r="F3489" s="11"/>
    </row>
    <row r="3490" spans="5:6" ht="12.75">
      <c r="E3490" s="11"/>
      <c r="F3490" s="11"/>
    </row>
    <row r="3491" spans="5:6" ht="12.75">
      <c r="E3491" s="11"/>
      <c r="F3491" s="11"/>
    </row>
    <row r="3492" spans="5:6" ht="12.75">
      <c r="E3492" s="11"/>
      <c r="F3492" s="11"/>
    </row>
    <row r="3493" spans="5:6" ht="12.75">
      <c r="E3493" s="11"/>
      <c r="F3493" s="11"/>
    </row>
    <row r="3494" spans="5:6" ht="12.75">
      <c r="E3494" s="11"/>
      <c r="F3494" s="11"/>
    </row>
    <row r="3495" spans="5:6" ht="12.75">
      <c r="E3495" s="11"/>
      <c r="F3495" s="11"/>
    </row>
    <row r="3496" spans="5:6" ht="12.75">
      <c r="E3496" s="11"/>
      <c r="F3496" s="11"/>
    </row>
    <row r="3497" spans="5:6" ht="12.75">
      <c r="E3497" s="11"/>
      <c r="F3497" s="11"/>
    </row>
    <row r="3498" spans="5:6" ht="12.75">
      <c r="E3498" s="11"/>
      <c r="F3498" s="11"/>
    </row>
    <row r="3499" spans="5:6" ht="12.75">
      <c r="E3499" s="11"/>
      <c r="F3499" s="11"/>
    </row>
    <row r="3500" spans="5:6" ht="12.75">
      <c r="E3500" s="11"/>
      <c r="F3500" s="11"/>
    </row>
    <row r="3501" spans="5:6" ht="12.75">
      <c r="E3501" s="11"/>
      <c r="F3501" s="11"/>
    </row>
    <row r="3502" spans="5:6" ht="12.75">
      <c r="E3502" s="11"/>
      <c r="F3502" s="11"/>
    </row>
    <row r="3503" spans="5:6" ht="12.75">
      <c r="E3503" s="11"/>
      <c r="F3503" s="11"/>
    </row>
    <row r="3504" spans="5:6" ht="12.75">
      <c r="E3504" s="11"/>
      <c r="F3504" s="11"/>
    </row>
    <row r="3505" spans="5:6" ht="12.75">
      <c r="E3505" s="11"/>
      <c r="F3505" s="11"/>
    </row>
    <row r="3506" spans="5:6" ht="12.75">
      <c r="E3506" s="11"/>
      <c r="F3506" s="11"/>
    </row>
    <row r="3507" spans="5:6" ht="12.75">
      <c r="E3507" s="11"/>
      <c r="F3507" s="11"/>
    </row>
    <row r="3508" spans="5:6" ht="12.75">
      <c r="E3508" s="11"/>
      <c r="F3508" s="11"/>
    </row>
    <row r="3509" spans="5:6" ht="12.75">
      <c r="E3509" s="11"/>
      <c r="F3509" s="11"/>
    </row>
    <row r="3510" spans="5:6" ht="12.75">
      <c r="E3510" s="11"/>
      <c r="F3510" s="11"/>
    </row>
    <row r="3511" spans="5:6" ht="12.75">
      <c r="E3511" s="11"/>
      <c r="F3511" s="11"/>
    </row>
    <row r="3512" spans="5:6" ht="12.75">
      <c r="E3512" s="11"/>
      <c r="F3512" s="11"/>
    </row>
    <row r="3513" spans="5:6" ht="12.75">
      <c r="E3513" s="11"/>
      <c r="F3513" s="11"/>
    </row>
    <row r="3514" spans="5:6" ht="12.75">
      <c r="E3514" s="11"/>
      <c r="F3514" s="11"/>
    </row>
    <row r="3515" spans="5:6" ht="12.75">
      <c r="E3515" s="11"/>
      <c r="F3515" s="11"/>
    </row>
    <row r="3516" spans="5:6" ht="12.75">
      <c r="E3516" s="11"/>
      <c r="F3516" s="11"/>
    </row>
    <row r="3517" spans="5:6" ht="12.75">
      <c r="E3517" s="11"/>
      <c r="F3517" s="11"/>
    </row>
    <row r="3518" spans="5:6" ht="12.75">
      <c r="E3518" s="11"/>
      <c r="F3518" s="11"/>
    </row>
    <row r="3519" spans="5:6" ht="12.75">
      <c r="E3519" s="11"/>
      <c r="F3519" s="11"/>
    </row>
    <row r="3520" spans="5:6" ht="12.75">
      <c r="E3520" s="11"/>
      <c r="F3520" s="11"/>
    </row>
    <row r="3521" spans="5:6" ht="12.75">
      <c r="E3521" s="11"/>
      <c r="F3521" s="11"/>
    </row>
    <row r="3522" spans="5:6" ht="12.75">
      <c r="E3522" s="11"/>
      <c r="F3522" s="11"/>
    </row>
    <row r="3523" spans="5:6" ht="12.75">
      <c r="E3523" s="11"/>
      <c r="F3523" s="11"/>
    </row>
    <row r="3524" spans="5:6" ht="12.75">
      <c r="E3524" s="11"/>
      <c r="F3524" s="11"/>
    </row>
    <row r="3525" spans="5:6" ht="12.75">
      <c r="E3525" s="11"/>
      <c r="F3525" s="11"/>
    </row>
    <row r="3526" spans="5:6" ht="12.75">
      <c r="E3526" s="11"/>
      <c r="F3526" s="11"/>
    </row>
    <row r="3527" spans="5:6" ht="12.75">
      <c r="E3527" s="11"/>
      <c r="F3527" s="11"/>
    </row>
    <row r="3528" spans="5:6" ht="12.75">
      <c r="E3528" s="11"/>
      <c r="F3528" s="11"/>
    </row>
    <row r="3529" spans="5:6" ht="12.75">
      <c r="E3529" s="11"/>
      <c r="F3529" s="11"/>
    </row>
    <row r="3530" spans="5:6" ht="12.75">
      <c r="E3530" s="11"/>
      <c r="F3530" s="11"/>
    </row>
    <row r="3531" spans="5:6" ht="12.75">
      <c r="E3531" s="11"/>
      <c r="F3531" s="11"/>
    </row>
    <row r="3532" spans="5:6" ht="12.75">
      <c r="E3532" s="11"/>
      <c r="F3532" s="11"/>
    </row>
    <row r="3533" spans="5:6" ht="12.75">
      <c r="E3533" s="11"/>
      <c r="F3533" s="11"/>
    </row>
    <row r="3534" spans="5:6" ht="12.75">
      <c r="E3534" s="11"/>
      <c r="F3534" s="11"/>
    </row>
    <row r="3535" spans="5:6" ht="12.75">
      <c r="E3535" s="11"/>
      <c r="F3535" s="11"/>
    </row>
    <row r="3536" spans="5:6" ht="12.75">
      <c r="E3536" s="11"/>
      <c r="F3536" s="11"/>
    </row>
    <row r="3537" spans="5:6" ht="12.75">
      <c r="E3537" s="11"/>
      <c r="F3537" s="11"/>
    </row>
    <row r="3538" spans="5:6" ht="12.75">
      <c r="E3538" s="11"/>
      <c r="F3538" s="11"/>
    </row>
    <row r="3539" spans="5:6" ht="12.75">
      <c r="E3539" s="11"/>
      <c r="F3539" s="11"/>
    </row>
    <row r="3540" spans="5:6" ht="12.75">
      <c r="E3540" s="11"/>
      <c r="F3540" s="11"/>
    </row>
    <row r="3541" spans="5:6" ht="12.75">
      <c r="E3541" s="11"/>
      <c r="F3541" s="11"/>
    </row>
    <row r="3542" spans="5:6" ht="12.75">
      <c r="E3542" s="11"/>
      <c r="F3542" s="11"/>
    </row>
    <row r="3543" spans="5:6" ht="12.75">
      <c r="E3543" s="11"/>
      <c r="F3543" s="11"/>
    </row>
    <row r="3544" spans="5:6" ht="12.75">
      <c r="E3544" s="11"/>
      <c r="F3544" s="11"/>
    </row>
    <row r="3545" spans="5:6" ht="12.75">
      <c r="E3545" s="11"/>
      <c r="F3545" s="11"/>
    </row>
    <row r="3546" spans="5:6" ht="12.75">
      <c r="E3546" s="11"/>
      <c r="F3546" s="11"/>
    </row>
    <row r="3547" spans="5:6" ht="12.75">
      <c r="E3547" s="11"/>
      <c r="F3547" s="11"/>
    </row>
    <row r="3548" spans="5:6" ht="12.75">
      <c r="E3548" s="11"/>
      <c r="F3548" s="11"/>
    </row>
    <row r="3549" spans="5:6" ht="12.75">
      <c r="E3549" s="11"/>
      <c r="F3549" s="11"/>
    </row>
    <row r="3550" spans="5:6" ht="12.75">
      <c r="E3550" s="11"/>
      <c r="F3550" s="11"/>
    </row>
    <row r="3551" spans="5:6" ht="12.75">
      <c r="E3551" s="11"/>
      <c r="F3551" s="11"/>
    </row>
    <row r="3552" spans="5:6" ht="12.75">
      <c r="E3552" s="11"/>
      <c r="F3552" s="11"/>
    </row>
    <row r="3553" spans="5:6" ht="12.75">
      <c r="E3553" s="11"/>
      <c r="F3553" s="11"/>
    </row>
    <row r="3554" spans="5:6" ht="12.75">
      <c r="E3554" s="11"/>
      <c r="F3554" s="11"/>
    </row>
    <row r="3555" spans="5:6" ht="12.75">
      <c r="E3555" s="11"/>
      <c r="F3555" s="11"/>
    </row>
    <row r="3556" spans="5:6" ht="12.75">
      <c r="E3556" s="11"/>
      <c r="F3556" s="11"/>
    </row>
    <row r="3557" spans="5:6" ht="12.75">
      <c r="E3557" s="11"/>
      <c r="F3557" s="11"/>
    </row>
    <row r="3558" spans="5:6" ht="12.75">
      <c r="E3558" s="11"/>
      <c r="F3558" s="11"/>
    </row>
    <row r="3559" spans="5:6" ht="12.75">
      <c r="E3559" s="11"/>
      <c r="F3559" s="11"/>
    </row>
    <row r="3560" spans="5:6" ht="12.75">
      <c r="E3560" s="11"/>
      <c r="F3560" s="11"/>
    </row>
    <row r="3561" spans="5:6" ht="12.75">
      <c r="E3561" s="11"/>
      <c r="F3561" s="11"/>
    </row>
    <row r="3562" spans="5:6" ht="12.75">
      <c r="E3562" s="11"/>
      <c r="F3562" s="11"/>
    </row>
    <row r="3563" spans="5:6" ht="12.75">
      <c r="E3563" s="11"/>
      <c r="F3563" s="11"/>
    </row>
    <row r="3564" spans="5:6" ht="12.75">
      <c r="E3564" s="11"/>
      <c r="F3564" s="11"/>
    </row>
    <row r="3565" spans="5:6" ht="12.75">
      <c r="E3565" s="11"/>
      <c r="F3565" s="11"/>
    </row>
    <row r="3566" spans="5:6" ht="12.75">
      <c r="E3566" s="11"/>
      <c r="F3566" s="11"/>
    </row>
    <row r="3567" spans="5:6" ht="12.75">
      <c r="E3567" s="11"/>
      <c r="F3567" s="11"/>
    </row>
    <row r="3568" spans="5:6" ht="12.75">
      <c r="E3568" s="11"/>
      <c r="F3568" s="11"/>
    </row>
    <row r="3569" spans="5:6" ht="12.75">
      <c r="E3569" s="11"/>
      <c r="F3569" s="11"/>
    </row>
    <row r="3570" spans="5:6" ht="12.75">
      <c r="E3570" s="11"/>
      <c r="F3570" s="11"/>
    </row>
    <row r="3571" spans="5:6" ht="12.75">
      <c r="E3571" s="11"/>
      <c r="F3571" s="11"/>
    </row>
    <row r="3572" spans="5:6" ht="12.75">
      <c r="E3572" s="11"/>
      <c r="F3572" s="11"/>
    </row>
    <row r="3573" spans="5:6" ht="12.75">
      <c r="E3573" s="11"/>
      <c r="F3573" s="11"/>
    </row>
    <row r="3574" spans="5:6" ht="12.75">
      <c r="E3574" s="11"/>
      <c r="F3574" s="11"/>
    </row>
    <row r="3575" spans="5:6" ht="12.75">
      <c r="E3575" s="11"/>
      <c r="F3575" s="11"/>
    </row>
    <row r="3576" spans="5:6" ht="12.75">
      <c r="E3576" s="11"/>
      <c r="F3576" s="11"/>
    </row>
    <row r="3577" spans="5:6" ht="12.75">
      <c r="E3577" s="11"/>
      <c r="F3577" s="11"/>
    </row>
    <row r="3578" spans="5:6" ht="12.75">
      <c r="E3578" s="11"/>
      <c r="F3578" s="11"/>
    </row>
    <row r="3579" spans="5:6" ht="12.75">
      <c r="E3579" s="11"/>
      <c r="F3579" s="11"/>
    </row>
    <row r="3580" spans="5:6" ht="12.75">
      <c r="E3580" s="11"/>
      <c r="F3580" s="11"/>
    </row>
    <row r="3581" spans="5:6" ht="12.75">
      <c r="E3581" s="11"/>
      <c r="F3581" s="11"/>
    </row>
    <row r="3582" spans="5:6" ht="12.75">
      <c r="E3582" s="11"/>
      <c r="F3582" s="11"/>
    </row>
    <row r="3583" spans="5:6" ht="12.75">
      <c r="E3583" s="11"/>
      <c r="F3583" s="11"/>
    </row>
    <row r="3584" spans="5:6" ht="12.75">
      <c r="E3584" s="11"/>
      <c r="F3584" s="11"/>
    </row>
    <row r="3585" spans="5:6" ht="12.75">
      <c r="E3585" s="11"/>
      <c r="F3585" s="11"/>
    </row>
    <row r="3586" spans="5:6" ht="12.75">
      <c r="E3586" s="11"/>
      <c r="F3586" s="11"/>
    </row>
    <row r="3587" spans="5:6" ht="12.75">
      <c r="E3587" s="11"/>
      <c r="F3587" s="11"/>
    </row>
    <row r="3588" spans="5:6" ht="12.75">
      <c r="E3588" s="11"/>
      <c r="F3588" s="11"/>
    </row>
    <row r="3589" spans="5:6" ht="12.75">
      <c r="E3589" s="11"/>
      <c r="F3589" s="11"/>
    </row>
    <row r="3590" spans="5:6" ht="12.75">
      <c r="E3590" s="11"/>
      <c r="F3590" s="11"/>
    </row>
    <row r="3591" spans="5:6" ht="12.75">
      <c r="E3591" s="11"/>
      <c r="F3591" s="11"/>
    </row>
    <row r="3592" spans="5:6" ht="12.75">
      <c r="E3592" s="11"/>
      <c r="F3592" s="11"/>
    </row>
    <row r="3593" spans="5:6" ht="12.75">
      <c r="E3593" s="11"/>
      <c r="F3593" s="11"/>
    </row>
    <row r="3594" spans="5:6" ht="12.75">
      <c r="E3594" s="11"/>
      <c r="F3594" s="11"/>
    </row>
    <row r="3595" spans="5:6" ht="12.75">
      <c r="E3595" s="11"/>
      <c r="F3595" s="11"/>
    </row>
    <row r="3596" spans="5:6" ht="12.75">
      <c r="E3596" s="11"/>
      <c r="F3596" s="11"/>
    </row>
    <row r="3597" spans="5:6" ht="12.75">
      <c r="E3597" s="11"/>
      <c r="F3597" s="11"/>
    </row>
    <row r="3598" spans="5:6" ht="12.75">
      <c r="E3598" s="11"/>
      <c r="F3598" s="11"/>
    </row>
    <row r="3599" spans="5:6" ht="12.75">
      <c r="E3599" s="11"/>
      <c r="F3599" s="11"/>
    </row>
    <row r="3600" spans="5:6" ht="12.75">
      <c r="E3600" s="11"/>
      <c r="F3600" s="11"/>
    </row>
    <row r="3601" spans="5:6" ht="12.75">
      <c r="E3601" s="11"/>
      <c r="F3601" s="11"/>
    </row>
    <row r="3602" spans="5:6" ht="12.75">
      <c r="E3602" s="11"/>
      <c r="F3602" s="11"/>
    </row>
    <row r="3603" spans="5:6" ht="12.75">
      <c r="E3603" s="11"/>
      <c r="F3603" s="11"/>
    </row>
    <row r="3604" spans="5:6" ht="12.75">
      <c r="E3604" s="11"/>
      <c r="F3604" s="11"/>
    </row>
    <row r="3605" spans="5:6" ht="12.75">
      <c r="E3605" s="11"/>
      <c r="F3605" s="11"/>
    </row>
    <row r="3606" spans="5:6" ht="12.75">
      <c r="E3606" s="11"/>
      <c r="F3606" s="11"/>
    </row>
    <row r="3607" spans="5:6" ht="12.75">
      <c r="E3607" s="11"/>
      <c r="F3607" s="11"/>
    </row>
    <row r="3608" spans="5:6" ht="12.75">
      <c r="E3608" s="11"/>
      <c r="F3608" s="11"/>
    </row>
    <row r="3609" spans="5:6" ht="12.75">
      <c r="E3609" s="11"/>
      <c r="F3609" s="11"/>
    </row>
    <row r="3610" spans="5:6" ht="12.75">
      <c r="E3610" s="11"/>
      <c r="F3610" s="11"/>
    </row>
    <row r="3611" spans="5:6" ht="12.75">
      <c r="E3611" s="11"/>
      <c r="F3611" s="11"/>
    </row>
    <row r="3612" spans="5:6" ht="12.75">
      <c r="E3612" s="11"/>
      <c r="F3612" s="11"/>
    </row>
    <row r="3613" spans="5:6" ht="12.75">
      <c r="E3613" s="11"/>
      <c r="F3613" s="11"/>
    </row>
    <row r="3614" spans="5:6" ht="12.75">
      <c r="E3614" s="11"/>
      <c r="F3614" s="11"/>
    </row>
    <row r="3615" spans="5:6" ht="12.75">
      <c r="E3615" s="11"/>
      <c r="F3615" s="11"/>
    </row>
    <row r="3616" spans="5:6" ht="12.75">
      <c r="E3616" s="11"/>
      <c r="F3616" s="11"/>
    </row>
    <row r="3617" spans="5:6" ht="12.75">
      <c r="E3617" s="11"/>
      <c r="F3617" s="11"/>
    </row>
    <row r="3618" spans="5:6" ht="12.75">
      <c r="E3618" s="11"/>
      <c r="F3618" s="11"/>
    </row>
    <row r="3619" spans="5:6" ht="12.75">
      <c r="E3619" s="11"/>
      <c r="F3619" s="11"/>
    </row>
    <row r="3620" spans="5:6" ht="12.75">
      <c r="E3620" s="11"/>
      <c r="F3620" s="11"/>
    </row>
    <row r="3621" spans="5:6" ht="12.75">
      <c r="E3621" s="11"/>
      <c r="F3621" s="11"/>
    </row>
    <row r="3622" spans="5:6" ht="12.75">
      <c r="E3622" s="11"/>
      <c r="F3622" s="11"/>
    </row>
    <row r="3623" spans="5:6" ht="12.75">
      <c r="E3623" s="11"/>
      <c r="F3623" s="11"/>
    </row>
    <row r="3624" spans="5:6" ht="12.75">
      <c r="E3624" s="11"/>
      <c r="F3624" s="11"/>
    </row>
    <row r="3625" spans="5:6" ht="12.75">
      <c r="E3625" s="11"/>
      <c r="F3625" s="11"/>
    </row>
    <row r="3626" spans="5:6" ht="12.75">
      <c r="E3626" s="11"/>
      <c r="F3626" s="11"/>
    </row>
    <row r="3627" spans="5:6" ht="12.75">
      <c r="E3627" s="11"/>
      <c r="F3627" s="11"/>
    </row>
    <row r="3628" spans="5:6" ht="12.75">
      <c r="E3628" s="11"/>
      <c r="F3628" s="11"/>
    </row>
    <row r="3629" spans="5:6" ht="12.75">
      <c r="E3629" s="11"/>
      <c r="F3629" s="11"/>
    </row>
    <row r="3630" spans="5:6" ht="12.75">
      <c r="E3630" s="11"/>
      <c r="F3630" s="11"/>
    </row>
    <row r="3631" spans="5:6" ht="12.75">
      <c r="E3631" s="11"/>
      <c r="F3631" s="11"/>
    </row>
    <row r="3632" spans="5:6" ht="12.75">
      <c r="E3632" s="11"/>
      <c r="F3632" s="11"/>
    </row>
    <row r="3633" spans="5:6" ht="12.75">
      <c r="E3633" s="11"/>
      <c r="F3633" s="11"/>
    </row>
    <row r="3634" spans="5:6" ht="12.75">
      <c r="E3634" s="11"/>
      <c r="F3634" s="11"/>
    </row>
    <row r="3635" spans="5:6" ht="12.75">
      <c r="E3635" s="11"/>
      <c r="F3635" s="11"/>
    </row>
    <row r="3636" spans="5:6" ht="12.75">
      <c r="E3636" s="11"/>
      <c r="F3636" s="11"/>
    </row>
    <row r="3637" spans="5:6" ht="12.75">
      <c r="E3637" s="11"/>
      <c r="F3637" s="11"/>
    </row>
    <row r="3638" spans="5:6" ht="12.75">
      <c r="E3638" s="11"/>
      <c r="F3638" s="11"/>
    </row>
    <row r="3639" spans="5:6" ht="12.75">
      <c r="E3639" s="11"/>
      <c r="F3639" s="11"/>
    </row>
    <row r="3640" spans="5:6" ht="12.75">
      <c r="E3640" s="11"/>
      <c r="F3640" s="11"/>
    </row>
    <row r="3641" spans="5:6" ht="12.75">
      <c r="E3641" s="11"/>
      <c r="F3641" s="11"/>
    </row>
    <row r="3642" spans="5:6" ht="12.75">
      <c r="E3642" s="11"/>
      <c r="F3642" s="11"/>
    </row>
    <row r="3643" spans="5:6" ht="12.75">
      <c r="E3643" s="11"/>
      <c r="F3643" s="11"/>
    </row>
    <row r="3644" spans="5:6" ht="12.75">
      <c r="E3644" s="11"/>
      <c r="F3644" s="11"/>
    </row>
    <row r="3645" spans="5:6" ht="12.75">
      <c r="E3645" s="11"/>
      <c r="F3645" s="11"/>
    </row>
    <row r="3646" spans="5:6" ht="12.75">
      <c r="E3646" s="11"/>
      <c r="F3646" s="11"/>
    </row>
    <row r="3647" spans="5:6" ht="12.75">
      <c r="E3647" s="11"/>
      <c r="F3647" s="11"/>
    </row>
    <row r="3648" spans="5:6" ht="12.75">
      <c r="E3648" s="11"/>
      <c r="F3648" s="11"/>
    </row>
    <row r="3649" spans="5:6" ht="12.75">
      <c r="E3649" s="11"/>
      <c r="F3649" s="11"/>
    </row>
    <row r="3650" spans="5:6" ht="12.75">
      <c r="E3650" s="11"/>
      <c r="F3650" s="11"/>
    </row>
    <row r="3651" spans="5:6" ht="12.75">
      <c r="E3651" s="11"/>
      <c r="F3651" s="11"/>
    </row>
    <row r="3652" spans="5:6" ht="12.75">
      <c r="E3652" s="11"/>
      <c r="F3652" s="11"/>
    </row>
    <row r="3653" spans="5:6" ht="12.75">
      <c r="E3653" s="11"/>
      <c r="F3653" s="11"/>
    </row>
    <row r="3654" spans="5:6" ht="12.75">
      <c r="E3654" s="11"/>
      <c r="F3654" s="11"/>
    </row>
    <row r="3655" spans="5:6" ht="12.75">
      <c r="E3655" s="11"/>
      <c r="F3655" s="11"/>
    </row>
    <row r="3656" spans="5:6" ht="12.75">
      <c r="E3656" s="11"/>
      <c r="F3656" s="11"/>
    </row>
    <row r="3657" spans="5:6" ht="12.75">
      <c r="E3657" s="11"/>
      <c r="F3657" s="11"/>
    </row>
    <row r="3658" spans="5:6" ht="12.75">
      <c r="E3658" s="11"/>
      <c r="F3658" s="11"/>
    </row>
    <row r="3659" spans="5:6" ht="12.75">
      <c r="E3659" s="11"/>
      <c r="F3659" s="11"/>
    </row>
    <row r="3660" spans="5:6" ht="12.75">
      <c r="E3660" s="11"/>
      <c r="F3660" s="11"/>
    </row>
    <row r="3661" spans="5:6" ht="12.75">
      <c r="E3661" s="11"/>
      <c r="F3661" s="11"/>
    </row>
    <row r="3662" spans="5:6" ht="12.75">
      <c r="E3662" s="11"/>
      <c r="F3662" s="11"/>
    </row>
    <row r="3663" spans="5:6" ht="12.75">
      <c r="E3663" s="11"/>
      <c r="F3663" s="11"/>
    </row>
    <row r="3664" spans="5:6" ht="12.75">
      <c r="E3664" s="11"/>
      <c r="F3664" s="11"/>
    </row>
    <row r="3665" spans="5:6" ht="12.75">
      <c r="E3665" s="11"/>
      <c r="F3665" s="11"/>
    </row>
    <row r="3666" spans="5:6" ht="12.75">
      <c r="E3666" s="11"/>
      <c r="F3666" s="11"/>
    </row>
    <row r="3667" spans="5:6" ht="12.75">
      <c r="E3667" s="11"/>
      <c r="F3667" s="11"/>
    </row>
    <row r="3668" spans="5:6" ht="12.75">
      <c r="E3668" s="11"/>
      <c r="F3668" s="11"/>
    </row>
    <row r="3669" spans="5:6" ht="12.75">
      <c r="E3669" s="11"/>
      <c r="F3669" s="11"/>
    </row>
    <row r="3670" spans="5:6" ht="12.75">
      <c r="E3670" s="11"/>
      <c r="F3670" s="11"/>
    </row>
    <row r="3671" spans="5:6" ht="12.75">
      <c r="E3671" s="11"/>
      <c r="F3671" s="11"/>
    </row>
    <row r="3672" spans="5:6" ht="12.75">
      <c r="E3672" s="11"/>
      <c r="F3672" s="11"/>
    </row>
    <row r="3673" spans="5:6" ht="12.75">
      <c r="E3673" s="11"/>
      <c r="F3673" s="11"/>
    </row>
    <row r="3674" spans="5:6" ht="12.75">
      <c r="E3674" s="11"/>
      <c r="F3674" s="11"/>
    </row>
    <row r="3675" spans="5:6" ht="12.75">
      <c r="E3675" s="11"/>
      <c r="F3675" s="11"/>
    </row>
    <row r="3676" spans="5:6" ht="12.75">
      <c r="E3676" s="11"/>
      <c r="F3676" s="11"/>
    </row>
    <row r="3677" spans="5:6" ht="12.75">
      <c r="E3677" s="11"/>
      <c r="F3677" s="11"/>
    </row>
    <row r="3678" spans="5:6" ht="12.75">
      <c r="E3678" s="11"/>
      <c r="F3678" s="11"/>
    </row>
    <row r="3679" spans="5:6" ht="12.75">
      <c r="E3679" s="11"/>
      <c r="F3679" s="11"/>
    </row>
    <row r="3680" spans="5:6" ht="12.75">
      <c r="E3680" s="11"/>
      <c r="F3680" s="11"/>
    </row>
    <row r="3681" spans="5:6" ht="12.75">
      <c r="E3681" s="11"/>
      <c r="F3681" s="11"/>
    </row>
    <row r="3682" spans="5:6" ht="12.75">
      <c r="E3682" s="11"/>
      <c r="F3682" s="11"/>
    </row>
    <row r="3683" spans="5:6" ht="12.75">
      <c r="E3683" s="11"/>
      <c r="F3683" s="11"/>
    </row>
    <row r="3684" spans="5:6" ht="12.75">
      <c r="E3684" s="11"/>
      <c r="F3684" s="11"/>
    </row>
    <row r="3685" spans="5:6" ht="12.75">
      <c r="E3685" s="11"/>
      <c r="F3685" s="11"/>
    </row>
    <row r="3686" spans="5:6" ht="12.75">
      <c r="E3686" s="11"/>
      <c r="F3686" s="11"/>
    </row>
    <row r="3687" spans="5:6" ht="12.75">
      <c r="E3687" s="11"/>
      <c r="F3687" s="11"/>
    </row>
    <row r="3688" spans="5:6" ht="12.75">
      <c r="E3688" s="11"/>
      <c r="F3688" s="11"/>
    </row>
    <row r="3689" spans="5:6" ht="12.75">
      <c r="E3689" s="11"/>
      <c r="F3689" s="11"/>
    </row>
    <row r="3690" spans="5:6" ht="12.75">
      <c r="E3690" s="11"/>
      <c r="F3690" s="11"/>
    </row>
    <row r="3691" spans="5:6" ht="12.75">
      <c r="E3691" s="11"/>
      <c r="F3691" s="11"/>
    </row>
    <row r="3692" spans="5:6" ht="12.75">
      <c r="E3692" s="11"/>
      <c r="F3692" s="11"/>
    </row>
    <row r="3693" spans="5:6" ht="12.75">
      <c r="E3693" s="11"/>
      <c r="F3693" s="11"/>
    </row>
    <row r="3694" spans="5:6" ht="12.75">
      <c r="E3694" s="11"/>
      <c r="F3694" s="11"/>
    </row>
    <row r="3695" spans="5:6" ht="12.75">
      <c r="E3695" s="11"/>
      <c r="F3695" s="11"/>
    </row>
    <row r="3696" spans="5:6" ht="12.75">
      <c r="E3696" s="11"/>
      <c r="F3696" s="11"/>
    </row>
    <row r="3697" spans="5:6" ht="12.75">
      <c r="E3697" s="11"/>
      <c r="F3697" s="11"/>
    </row>
    <row r="3698" spans="5:6" ht="12.75">
      <c r="E3698" s="11"/>
      <c r="F3698" s="11"/>
    </row>
    <row r="3699" spans="5:6" ht="12.75">
      <c r="E3699" s="11"/>
      <c r="F3699" s="11"/>
    </row>
    <row r="3700" spans="5:6" ht="12.75">
      <c r="E3700" s="11"/>
      <c r="F3700" s="11"/>
    </row>
    <row r="3701" spans="5:6" ht="12.75">
      <c r="E3701" s="11"/>
      <c r="F3701" s="11"/>
    </row>
    <row r="3702" spans="5:6" ht="12.75">
      <c r="E3702" s="11"/>
      <c r="F3702" s="11"/>
    </row>
    <row r="3703" spans="5:6" ht="12.75">
      <c r="E3703" s="11"/>
      <c r="F3703" s="11"/>
    </row>
    <row r="3704" spans="5:6" ht="12.75">
      <c r="E3704" s="11"/>
      <c r="F3704" s="11"/>
    </row>
    <row r="3705" spans="5:6" ht="12.75">
      <c r="E3705" s="11"/>
      <c r="F3705" s="11"/>
    </row>
    <row r="3706" spans="5:6" ht="12.75">
      <c r="E3706" s="11"/>
      <c r="F3706" s="11"/>
    </row>
    <row r="3707" spans="5:6" ht="12.75">
      <c r="E3707" s="11"/>
      <c r="F3707" s="11"/>
    </row>
    <row r="3708" spans="5:6" ht="12.75">
      <c r="E3708" s="11"/>
      <c r="F3708" s="11"/>
    </row>
    <row r="3709" spans="5:6" ht="12.75">
      <c r="E3709" s="11"/>
      <c r="F3709" s="11"/>
    </row>
    <row r="3710" spans="5:6" ht="12.75">
      <c r="E3710" s="11"/>
      <c r="F3710" s="11"/>
    </row>
    <row r="3711" spans="5:6" ht="12.75">
      <c r="E3711" s="11"/>
      <c r="F3711" s="11"/>
    </row>
    <row r="3712" spans="5:6" ht="12.75">
      <c r="E3712" s="11"/>
      <c r="F3712" s="11"/>
    </row>
    <row r="3713" spans="5:6" ht="12.75">
      <c r="E3713" s="11"/>
      <c r="F3713" s="11"/>
    </row>
    <row r="3714" spans="5:6" ht="12.75">
      <c r="E3714" s="11"/>
      <c r="F3714" s="11"/>
    </row>
    <row r="3715" spans="5:6" ht="12.75">
      <c r="E3715" s="11"/>
      <c r="F3715" s="11"/>
    </row>
    <row r="3716" spans="5:6" ht="12.75">
      <c r="E3716" s="11"/>
      <c r="F3716" s="11"/>
    </row>
    <row r="3717" spans="5:6" ht="12.75">
      <c r="E3717" s="11"/>
      <c r="F3717" s="11"/>
    </row>
    <row r="3718" spans="5:6" ht="12.75">
      <c r="E3718" s="11"/>
      <c r="F3718" s="11"/>
    </row>
    <row r="3719" spans="5:6" ht="12.75">
      <c r="E3719" s="11"/>
      <c r="F3719" s="11"/>
    </row>
    <row r="3720" spans="5:6" ht="12.75">
      <c r="E3720" s="11"/>
      <c r="F3720" s="11"/>
    </row>
    <row r="3721" spans="5:6" ht="12.75">
      <c r="E3721" s="11"/>
      <c r="F3721" s="11"/>
    </row>
    <row r="3722" spans="5:6" ht="12.75">
      <c r="E3722" s="11"/>
      <c r="F3722" s="11"/>
    </row>
    <row r="3723" spans="5:6" ht="12.75">
      <c r="E3723" s="11"/>
      <c r="F3723" s="11"/>
    </row>
    <row r="3724" spans="5:6" ht="12.75">
      <c r="E3724" s="11"/>
      <c r="F3724" s="11"/>
    </row>
    <row r="3725" spans="5:6" ht="12.75">
      <c r="E3725" s="11"/>
      <c r="F3725" s="11"/>
    </row>
    <row r="3726" spans="5:6" ht="12.75">
      <c r="E3726" s="11"/>
      <c r="F3726" s="11"/>
    </row>
    <row r="3727" spans="5:6" ht="12.75">
      <c r="E3727" s="11"/>
      <c r="F3727" s="11"/>
    </row>
    <row r="3728" spans="5:6" ht="12.75">
      <c r="E3728" s="11"/>
      <c r="F3728" s="11"/>
    </row>
    <row r="3729" spans="5:6" ht="12.75">
      <c r="E3729" s="11"/>
      <c r="F3729" s="11"/>
    </row>
    <row r="3730" spans="5:6" ht="12.75">
      <c r="E3730" s="11"/>
      <c r="F3730" s="11"/>
    </row>
    <row r="3731" spans="5:6" ht="12.75">
      <c r="E3731" s="11"/>
      <c r="F3731" s="11"/>
    </row>
    <row r="3732" spans="5:6" ht="12.75">
      <c r="E3732" s="11"/>
      <c r="F3732" s="11"/>
    </row>
    <row r="3733" spans="5:6" ht="12.75">
      <c r="E3733" s="11"/>
      <c r="F3733" s="11"/>
    </row>
    <row r="3734" spans="5:6" ht="12.75">
      <c r="E3734" s="11"/>
      <c r="F3734" s="11"/>
    </row>
    <row r="3735" spans="5:6" ht="12.75">
      <c r="E3735" s="11"/>
      <c r="F3735" s="11"/>
    </row>
    <row r="3736" spans="5:6" ht="12.75">
      <c r="E3736" s="11"/>
      <c r="F3736" s="11"/>
    </row>
    <row r="3737" spans="5:6" ht="12.75">
      <c r="E3737" s="11"/>
      <c r="F3737" s="11"/>
    </row>
    <row r="3738" spans="5:6" ht="12.75">
      <c r="E3738" s="11"/>
      <c r="F3738" s="11"/>
    </row>
    <row r="3739" spans="5:6" ht="12.75">
      <c r="E3739" s="11"/>
      <c r="F3739" s="11"/>
    </row>
    <row r="3740" spans="5:6" ht="12.75">
      <c r="E3740" s="11"/>
      <c r="F3740" s="11"/>
    </row>
    <row r="3741" spans="5:6" ht="12.75">
      <c r="E3741" s="11"/>
      <c r="F3741" s="11"/>
    </row>
    <row r="3742" spans="5:6" ht="12.75">
      <c r="E3742" s="11"/>
      <c r="F3742" s="11"/>
    </row>
    <row r="3743" spans="5:6" ht="12.75">
      <c r="E3743" s="11"/>
      <c r="F3743" s="11"/>
    </row>
    <row r="3744" spans="5:6" ht="12.75">
      <c r="E3744" s="11"/>
      <c r="F3744" s="11"/>
    </row>
    <row r="3745" spans="5:6" ht="12.75">
      <c r="E3745" s="11"/>
      <c r="F3745" s="11"/>
    </row>
    <row r="3746" spans="5:6" ht="12.75">
      <c r="E3746" s="11"/>
      <c r="F3746" s="11"/>
    </row>
    <row r="3747" spans="5:6" ht="12.75">
      <c r="E3747" s="11"/>
      <c r="F3747" s="11"/>
    </row>
    <row r="3748" spans="5:6" ht="12.75">
      <c r="E3748" s="11"/>
      <c r="F3748" s="11"/>
    </row>
    <row r="3749" spans="5:6" ht="12.75">
      <c r="E3749" s="11"/>
      <c r="F3749" s="11"/>
    </row>
    <row r="3750" spans="5:6" ht="12.75">
      <c r="E3750" s="11"/>
      <c r="F3750" s="11"/>
    </row>
    <row r="3751" spans="5:6" ht="12.75">
      <c r="E3751" s="11"/>
      <c r="F3751" s="11"/>
    </row>
    <row r="3752" spans="5:6" ht="12.75">
      <c r="E3752" s="11"/>
      <c r="F3752" s="11"/>
    </row>
    <row r="3753" spans="5:6" ht="12.75">
      <c r="E3753" s="11"/>
      <c r="F3753" s="11"/>
    </row>
    <row r="3754" spans="5:6" ht="12.75">
      <c r="E3754" s="11"/>
      <c r="F3754" s="11"/>
    </row>
    <row r="3755" spans="5:6" ht="12.75">
      <c r="E3755" s="11"/>
      <c r="F3755" s="11"/>
    </row>
    <row r="3756" spans="5:6" ht="12.75">
      <c r="E3756" s="11"/>
      <c r="F3756" s="11"/>
    </row>
    <row r="3757" spans="5:6" ht="12.75">
      <c r="E3757" s="11"/>
      <c r="F3757" s="11"/>
    </row>
    <row r="3758" spans="5:6" ht="12.75">
      <c r="E3758" s="11"/>
      <c r="F3758" s="11"/>
    </row>
    <row r="3759" spans="5:6" ht="12.75">
      <c r="E3759" s="11"/>
      <c r="F3759" s="11"/>
    </row>
    <row r="3760" spans="5:6" ht="12.75">
      <c r="E3760" s="11"/>
      <c r="F3760" s="11"/>
    </row>
    <row r="3761" spans="5:6" ht="12.75">
      <c r="E3761" s="11"/>
      <c r="F3761" s="11"/>
    </row>
    <row r="3762" spans="5:6" ht="12.75">
      <c r="E3762" s="11"/>
      <c r="F3762" s="11"/>
    </row>
    <row r="3763" spans="5:6" ht="12.75">
      <c r="E3763" s="11"/>
      <c r="F3763" s="11"/>
    </row>
    <row r="3764" spans="5:6" ht="12.75">
      <c r="E3764" s="11"/>
      <c r="F3764" s="11"/>
    </row>
    <row r="3765" spans="5:6" ht="12.75">
      <c r="E3765" s="11"/>
      <c r="F3765" s="11"/>
    </row>
    <row r="3766" spans="5:6" ht="12.75">
      <c r="E3766" s="11"/>
      <c r="F3766" s="11"/>
    </row>
    <row r="3767" spans="5:6" ht="12.75">
      <c r="E3767" s="11"/>
      <c r="F3767" s="11"/>
    </row>
    <row r="3768" spans="5:6" ht="12.75">
      <c r="E3768" s="11"/>
      <c r="F3768" s="11"/>
    </row>
    <row r="3769" spans="5:6" ht="12.75">
      <c r="E3769" s="11"/>
      <c r="F3769" s="11"/>
    </row>
    <row r="3770" spans="5:6" ht="12.75">
      <c r="E3770" s="11"/>
      <c r="F3770" s="11"/>
    </row>
    <row r="3771" spans="5:6" ht="12.75">
      <c r="E3771" s="11"/>
      <c r="F3771" s="11"/>
    </row>
    <row r="3772" spans="5:6" ht="12.75">
      <c r="E3772" s="11"/>
      <c r="F3772" s="11"/>
    </row>
    <row r="3773" spans="5:6" ht="12.75">
      <c r="E3773" s="11"/>
      <c r="F3773" s="11"/>
    </row>
    <row r="3774" spans="5:6" ht="12.75">
      <c r="E3774" s="11"/>
      <c r="F3774" s="11"/>
    </row>
    <row r="3775" spans="5:6" ht="12.75">
      <c r="E3775" s="11"/>
      <c r="F3775" s="11"/>
    </row>
    <row r="3776" spans="5:6" ht="12.75">
      <c r="E3776" s="11"/>
      <c r="F3776" s="11"/>
    </row>
    <row r="3777" spans="5:6" ht="12.75">
      <c r="E3777" s="11"/>
      <c r="F3777" s="11"/>
    </row>
    <row r="3778" spans="5:6" ht="12.75">
      <c r="E3778" s="11"/>
      <c r="F3778" s="11"/>
    </row>
    <row r="3779" spans="5:6" ht="12.75">
      <c r="E3779" s="11"/>
      <c r="F3779" s="11"/>
    </row>
    <row r="3780" spans="5:6" ht="12.75">
      <c r="E3780" s="11"/>
      <c r="F3780" s="11"/>
    </row>
    <row r="3781" spans="5:6" ht="12.75">
      <c r="E3781" s="11"/>
      <c r="F3781" s="11"/>
    </row>
    <row r="3782" spans="5:6" ht="12.75">
      <c r="E3782" s="11"/>
      <c r="F3782" s="11"/>
    </row>
    <row r="3783" spans="5:6" ht="12.75">
      <c r="E3783" s="11"/>
      <c r="F3783" s="11"/>
    </row>
    <row r="3784" spans="5:6" ht="12.75">
      <c r="E3784" s="11"/>
      <c r="F3784" s="11"/>
    </row>
    <row r="3785" spans="5:6" ht="12.75">
      <c r="E3785" s="11"/>
      <c r="F3785" s="11"/>
    </row>
    <row r="3786" spans="5:6" ht="12.75">
      <c r="E3786" s="11"/>
      <c r="F3786" s="11"/>
    </row>
    <row r="3787" spans="5:6" ht="12.75">
      <c r="E3787" s="11"/>
      <c r="F3787" s="11"/>
    </row>
    <row r="3788" spans="5:6" ht="12.75">
      <c r="E3788" s="11"/>
      <c r="F3788" s="11"/>
    </row>
    <row r="3789" spans="5:6" ht="12.75">
      <c r="E3789" s="11"/>
      <c r="F3789" s="11"/>
    </row>
    <row r="3790" spans="5:6" ht="12.75">
      <c r="E3790" s="11"/>
      <c r="F3790" s="11"/>
    </row>
    <row r="3791" spans="5:6" ht="12.75">
      <c r="E3791" s="11"/>
      <c r="F3791" s="11"/>
    </row>
    <row r="3792" spans="5:6" ht="12.75">
      <c r="E3792" s="11"/>
      <c r="F3792" s="11"/>
    </row>
    <row r="3793" spans="5:6" ht="12.75">
      <c r="E3793" s="11"/>
      <c r="F3793" s="11"/>
    </row>
    <row r="3794" spans="5:6" ht="12.75">
      <c r="E3794" s="11"/>
      <c r="F3794" s="11"/>
    </row>
    <row r="3795" spans="5:6" ht="12.75">
      <c r="E3795" s="11"/>
      <c r="F3795" s="11"/>
    </row>
    <row r="3796" spans="5:6" ht="12.75">
      <c r="E3796" s="11"/>
      <c r="F3796" s="11"/>
    </row>
    <row r="3797" spans="5:6" ht="12.75">
      <c r="E3797" s="11"/>
      <c r="F3797" s="11"/>
    </row>
    <row r="3798" spans="5:6" ht="12.75">
      <c r="E3798" s="11"/>
      <c r="F3798" s="11"/>
    </row>
    <row r="3799" spans="5:6" ht="12.75">
      <c r="E3799" s="11"/>
      <c r="F3799" s="11"/>
    </row>
    <row r="3800" spans="5:6" ht="12.75">
      <c r="E3800" s="11"/>
      <c r="F3800" s="11"/>
    </row>
    <row r="3801" spans="5:6" ht="12.75">
      <c r="E3801" s="11"/>
      <c r="F3801" s="11"/>
    </row>
    <row r="3802" spans="5:6" ht="12.75">
      <c r="E3802" s="11"/>
      <c r="F3802" s="11"/>
    </row>
    <row r="3803" spans="5:6" ht="12.75">
      <c r="E3803" s="11"/>
      <c r="F3803" s="11"/>
    </row>
    <row r="3804" spans="5:6" ht="12.75">
      <c r="E3804" s="11"/>
      <c r="F3804" s="11"/>
    </row>
    <row r="3805" spans="5:6" ht="12.75">
      <c r="E3805" s="11"/>
      <c r="F3805" s="11"/>
    </row>
    <row r="3806" spans="5:6" ht="12.75">
      <c r="E3806" s="11"/>
      <c r="F3806" s="11"/>
    </row>
    <row r="3807" spans="5:6" ht="12.75">
      <c r="E3807" s="11"/>
      <c r="F3807" s="11"/>
    </row>
    <row r="3808" spans="5:6" ht="12.75">
      <c r="E3808" s="11"/>
      <c r="F3808" s="11"/>
    </row>
    <row r="3809" spans="5:6" ht="12.75">
      <c r="E3809" s="11"/>
      <c r="F3809" s="11"/>
    </row>
    <row r="3810" spans="5:6" ht="12.75">
      <c r="E3810" s="11"/>
      <c r="F3810" s="11"/>
    </row>
    <row r="3811" spans="5:6" ht="12.75">
      <c r="E3811" s="11"/>
      <c r="F3811" s="11"/>
    </row>
    <row r="3812" spans="5:6" ht="12.75">
      <c r="E3812" s="11"/>
      <c r="F3812" s="11"/>
    </row>
    <row r="3813" spans="5:6" ht="12.75">
      <c r="E3813" s="11"/>
      <c r="F3813" s="11"/>
    </row>
    <row r="3814" spans="5:6" ht="12.75">
      <c r="E3814" s="11"/>
      <c r="F3814" s="11"/>
    </row>
    <row r="3815" spans="5:6" ht="12.75">
      <c r="E3815" s="11"/>
      <c r="F3815" s="11"/>
    </row>
    <row r="3816" spans="5:6" ht="12.75">
      <c r="E3816" s="11"/>
      <c r="F3816" s="11"/>
    </row>
    <row r="3817" spans="5:6" ht="12.75">
      <c r="E3817" s="11"/>
      <c r="F3817" s="11"/>
    </row>
    <row r="3818" spans="5:6" ht="12.75">
      <c r="E3818" s="11"/>
      <c r="F3818" s="11"/>
    </row>
    <row r="3819" spans="5:6" ht="12.75">
      <c r="E3819" s="11"/>
      <c r="F3819" s="11"/>
    </row>
    <row r="3820" spans="5:6" ht="12.75">
      <c r="E3820" s="11"/>
      <c r="F3820" s="11"/>
    </row>
    <row r="3821" spans="5:6" ht="12.75">
      <c r="E3821" s="11"/>
      <c r="F3821" s="11"/>
    </row>
    <row r="3822" spans="5:6" ht="12.75">
      <c r="E3822" s="11"/>
      <c r="F3822" s="11"/>
    </row>
    <row r="3823" spans="5:6" ht="12.75">
      <c r="E3823" s="11"/>
      <c r="F3823" s="11"/>
    </row>
    <row r="3824" spans="5:6" ht="12.75">
      <c r="E3824" s="11"/>
      <c r="F3824" s="11"/>
    </row>
    <row r="3825" spans="5:6" ht="12.75">
      <c r="E3825" s="11"/>
      <c r="F3825" s="11"/>
    </row>
    <row r="3826" spans="5:6" ht="12.75">
      <c r="E3826" s="11"/>
      <c r="F3826" s="11"/>
    </row>
    <row r="3827" spans="5:6" ht="12.75">
      <c r="E3827" s="11"/>
      <c r="F3827" s="11"/>
    </row>
    <row r="3828" spans="5:6" ht="12.75">
      <c r="E3828" s="11"/>
      <c r="F3828" s="11"/>
    </row>
    <row r="3829" spans="5:6" ht="12.75">
      <c r="E3829" s="11"/>
      <c r="F3829" s="11"/>
    </row>
    <row r="3830" spans="5:6" ht="12.75">
      <c r="E3830" s="11"/>
      <c r="F3830" s="11"/>
    </row>
    <row r="3831" spans="5:6" ht="12.75">
      <c r="E3831" s="11"/>
      <c r="F3831" s="11"/>
    </row>
    <row r="3832" spans="5:6" ht="12.75">
      <c r="E3832" s="11"/>
      <c r="F3832" s="11"/>
    </row>
    <row r="3833" spans="5:6" ht="12.75">
      <c r="E3833" s="11"/>
      <c r="F3833" s="11"/>
    </row>
    <row r="3834" spans="5:6" ht="12.75">
      <c r="E3834" s="11"/>
      <c r="F3834" s="11"/>
    </row>
    <row r="3835" spans="5:6" ht="12.75">
      <c r="E3835" s="11"/>
      <c r="F3835" s="11"/>
    </row>
    <row r="3836" spans="5:6" ht="12.75">
      <c r="E3836" s="11"/>
      <c r="F3836" s="11"/>
    </row>
    <row r="3837" spans="5:6" ht="12.75">
      <c r="E3837" s="11"/>
      <c r="F3837" s="11"/>
    </row>
    <row r="3838" spans="5:6" ht="12.75">
      <c r="E3838" s="11"/>
      <c r="F3838" s="11"/>
    </row>
    <row r="3839" spans="5:6" ht="12.75">
      <c r="E3839" s="11"/>
      <c r="F3839" s="11"/>
    </row>
    <row r="3840" spans="5:6" ht="12.75">
      <c r="E3840" s="11"/>
      <c r="F3840" s="11"/>
    </row>
    <row r="3841" spans="5:6" ht="12.75">
      <c r="E3841" s="11"/>
      <c r="F3841" s="11"/>
    </row>
    <row r="3842" spans="5:6" ht="12.75">
      <c r="E3842" s="11"/>
      <c r="F3842" s="11"/>
    </row>
    <row r="3843" spans="5:6" ht="12.75">
      <c r="E3843" s="11"/>
      <c r="F3843" s="11"/>
    </row>
    <row r="3844" spans="5:6" ht="12.75">
      <c r="E3844" s="11"/>
      <c r="F3844" s="11"/>
    </row>
    <row r="3845" spans="5:6" ht="12.75">
      <c r="E3845" s="11"/>
      <c r="F3845" s="11"/>
    </row>
    <row r="3846" spans="5:6" ht="12.75">
      <c r="E3846" s="11"/>
      <c r="F3846" s="11"/>
    </row>
    <row r="3847" spans="5:6" ht="12.75">
      <c r="E3847" s="11"/>
      <c r="F3847" s="11"/>
    </row>
    <row r="3848" spans="5:6" ht="12.75">
      <c r="E3848" s="11"/>
      <c r="F3848" s="11"/>
    </row>
    <row r="3849" spans="5:6" ht="12.75">
      <c r="E3849" s="11"/>
      <c r="F3849" s="11"/>
    </row>
    <row r="3850" spans="5:6" ht="12.75">
      <c r="E3850" s="11"/>
      <c r="F3850" s="11"/>
    </row>
    <row r="3851" spans="5:6" ht="12.75">
      <c r="E3851" s="11"/>
      <c r="F3851" s="11"/>
    </row>
    <row r="3852" spans="5:6" ht="12.75">
      <c r="E3852" s="11"/>
      <c r="F3852" s="11"/>
    </row>
    <row r="3853" spans="5:6" ht="12.75">
      <c r="E3853" s="11"/>
      <c r="F3853" s="11"/>
    </row>
    <row r="3854" spans="5:6" ht="12.75">
      <c r="E3854" s="11"/>
      <c r="F3854" s="11"/>
    </row>
    <row r="3855" spans="5:6" ht="12.75">
      <c r="E3855" s="11"/>
      <c r="F3855" s="11"/>
    </row>
    <row r="3856" spans="5:6" ht="12.75">
      <c r="E3856" s="11"/>
      <c r="F3856" s="11"/>
    </row>
    <row r="3857" spans="5:6" ht="12.75">
      <c r="E3857" s="11"/>
      <c r="F3857" s="11"/>
    </row>
    <row r="3858" spans="5:6" ht="12.75">
      <c r="E3858" s="11"/>
      <c r="F3858" s="11"/>
    </row>
    <row r="3859" spans="5:6" ht="12.75">
      <c r="E3859" s="11"/>
      <c r="F3859" s="11"/>
    </row>
    <row r="3860" spans="5:6" ht="12.75">
      <c r="E3860" s="11"/>
      <c r="F3860" s="11"/>
    </row>
    <row r="3861" spans="5:6" ht="12.75">
      <c r="E3861" s="11"/>
      <c r="F3861" s="11"/>
    </row>
    <row r="3862" spans="5:6" ht="12.75">
      <c r="E3862" s="11"/>
      <c r="F3862" s="11"/>
    </row>
    <row r="3863" spans="5:6" ht="12.75">
      <c r="E3863" s="11"/>
      <c r="F3863" s="11"/>
    </row>
    <row r="3864" spans="5:6" ht="12.75">
      <c r="E3864" s="11"/>
      <c r="F3864" s="11"/>
    </row>
    <row r="3865" spans="5:6" ht="12.75">
      <c r="E3865" s="11"/>
      <c r="F3865" s="11"/>
    </row>
    <row r="3866" spans="5:6" ht="12.75">
      <c r="E3866" s="11"/>
      <c r="F3866" s="11"/>
    </row>
    <row r="3867" spans="5:6" ht="12.75">
      <c r="E3867" s="11"/>
      <c r="F3867" s="11"/>
    </row>
    <row r="3868" spans="5:6" ht="12.75">
      <c r="E3868" s="11"/>
      <c r="F3868" s="11"/>
    </row>
    <row r="3869" spans="5:6" ht="12.75">
      <c r="E3869" s="11"/>
      <c r="F3869" s="11"/>
    </row>
    <row r="3870" spans="5:6" ht="12.75">
      <c r="E3870" s="11"/>
      <c r="F3870" s="11"/>
    </row>
    <row r="3871" spans="5:6" ht="12.75">
      <c r="E3871" s="11"/>
      <c r="F3871" s="11"/>
    </row>
    <row r="3872" spans="5:6" ht="12.75">
      <c r="E3872" s="11"/>
      <c r="F3872" s="11"/>
    </row>
    <row r="3873" spans="5:6" ht="12.75">
      <c r="E3873" s="11"/>
      <c r="F3873" s="11"/>
    </row>
    <row r="3874" spans="5:6" ht="12.75">
      <c r="E3874" s="11"/>
      <c r="F3874" s="11"/>
    </row>
    <row r="3875" spans="5:6" ht="12.75">
      <c r="E3875" s="11"/>
      <c r="F3875" s="11"/>
    </row>
    <row r="3876" spans="5:6" ht="12.75">
      <c r="E3876" s="11"/>
      <c r="F3876" s="11"/>
    </row>
    <row r="3877" spans="5:6" ht="12.75">
      <c r="E3877" s="11"/>
      <c r="F3877" s="11"/>
    </row>
    <row r="3878" spans="5:6" ht="12.75">
      <c r="E3878" s="11"/>
      <c r="F3878" s="11"/>
    </row>
    <row r="3879" spans="5:6" ht="12.75">
      <c r="E3879" s="11"/>
      <c r="F3879" s="11"/>
    </row>
    <row r="3880" spans="5:6" ht="12.75">
      <c r="E3880" s="11"/>
      <c r="F3880" s="11"/>
    </row>
    <row r="3881" spans="5:6" ht="12.75">
      <c r="E3881" s="11"/>
      <c r="F3881" s="11"/>
    </row>
    <row r="3882" spans="5:6" ht="12.75">
      <c r="E3882" s="11"/>
      <c r="F3882" s="11"/>
    </row>
    <row r="3883" spans="5:6" ht="12.75">
      <c r="E3883" s="11"/>
      <c r="F3883" s="11"/>
    </row>
    <row r="3884" spans="5:6" ht="12.75">
      <c r="E3884" s="11"/>
      <c r="F3884" s="11"/>
    </row>
    <row r="3885" spans="5:6" ht="12.75">
      <c r="E3885" s="11"/>
      <c r="F3885" s="11"/>
    </row>
    <row r="3886" spans="5:6" ht="12.75">
      <c r="E3886" s="11"/>
      <c r="F3886" s="11"/>
    </row>
    <row r="3887" spans="5:6" ht="12.75">
      <c r="E3887" s="11"/>
      <c r="F3887" s="11"/>
    </row>
    <row r="3888" spans="5:6" ht="12.75">
      <c r="E3888" s="11"/>
      <c r="F3888" s="11"/>
    </row>
    <row r="3889" spans="5:6" ht="12.75">
      <c r="E3889" s="11"/>
      <c r="F3889" s="11"/>
    </row>
    <row r="3890" spans="5:6" ht="12.75">
      <c r="E3890" s="11"/>
      <c r="F3890" s="11"/>
    </row>
    <row r="3891" spans="5:6" ht="12.75">
      <c r="E3891" s="11"/>
      <c r="F3891" s="11"/>
    </row>
    <row r="3892" spans="5:6" ht="12.75">
      <c r="E3892" s="11"/>
      <c r="F3892" s="11"/>
    </row>
    <row r="3893" spans="5:6" ht="12.75">
      <c r="E3893" s="11"/>
      <c r="F3893" s="11"/>
    </row>
    <row r="3894" spans="5:6" ht="12.75">
      <c r="E3894" s="11"/>
      <c r="F3894" s="11"/>
    </row>
    <row r="3895" spans="5:6" ht="12.75">
      <c r="E3895" s="11"/>
      <c r="F3895" s="11"/>
    </row>
    <row r="3896" spans="5:6" ht="12.75">
      <c r="E3896" s="11"/>
      <c r="F3896" s="11"/>
    </row>
    <row r="3897" spans="5:6" ht="12.75">
      <c r="E3897" s="11"/>
      <c r="F3897" s="11"/>
    </row>
    <row r="3898" spans="5:6" ht="12.75">
      <c r="E3898" s="11"/>
      <c r="F3898" s="11"/>
    </row>
    <row r="3899" spans="5:6" ht="12.75">
      <c r="E3899" s="11"/>
      <c r="F3899" s="11"/>
    </row>
    <row r="3900" spans="5:6" ht="12.75">
      <c r="E3900" s="11"/>
      <c r="F3900" s="11"/>
    </row>
    <row r="3901" spans="5:6" ht="12.75">
      <c r="E3901" s="11"/>
      <c r="F3901" s="11"/>
    </row>
    <row r="3902" spans="5:6" ht="12.75">
      <c r="E3902" s="11"/>
      <c r="F3902" s="11"/>
    </row>
    <row r="3903" spans="5:6" ht="12.75">
      <c r="E3903" s="11"/>
      <c r="F3903" s="11"/>
    </row>
    <row r="3904" spans="5:6" ht="12.75">
      <c r="E3904" s="11"/>
      <c r="F3904" s="11"/>
    </row>
    <row r="3905" spans="5:6" ht="12.75">
      <c r="E3905" s="11"/>
      <c r="F3905" s="11"/>
    </row>
    <row r="3906" spans="5:6" ht="12.75">
      <c r="E3906" s="11"/>
      <c r="F3906" s="11"/>
    </row>
    <row r="3907" spans="5:6" ht="12.75">
      <c r="E3907" s="11"/>
      <c r="F3907" s="11"/>
    </row>
    <row r="3908" spans="5:6" ht="12.75">
      <c r="E3908" s="11"/>
      <c r="F3908" s="11"/>
    </row>
    <row r="3909" spans="5:6" ht="12.75">
      <c r="E3909" s="11"/>
      <c r="F3909" s="11"/>
    </row>
    <row r="3910" spans="5:6" ht="12.75">
      <c r="E3910" s="11"/>
      <c r="F3910" s="11"/>
    </row>
    <row r="3911" spans="5:6" ht="12.75">
      <c r="E3911" s="11"/>
      <c r="F3911" s="11"/>
    </row>
    <row r="3912" spans="5:6" ht="12.75">
      <c r="E3912" s="11"/>
      <c r="F3912" s="11"/>
    </row>
    <row r="3913" spans="5:6" ht="12.75">
      <c r="E3913" s="11"/>
      <c r="F3913" s="11"/>
    </row>
    <row r="3914" spans="5:6" ht="12.75">
      <c r="E3914" s="11"/>
      <c r="F3914" s="11"/>
    </row>
    <row r="3915" spans="5:6" ht="12.75">
      <c r="E3915" s="11"/>
      <c r="F3915" s="11"/>
    </row>
    <row r="3916" spans="5:6" ht="12.75">
      <c r="E3916" s="11"/>
      <c r="F3916" s="11"/>
    </row>
    <row r="3917" spans="5:6" ht="12.75">
      <c r="E3917" s="11"/>
      <c r="F3917" s="11"/>
    </row>
    <row r="3918" spans="5:6" ht="12.75">
      <c r="E3918" s="11"/>
      <c r="F3918" s="11"/>
    </row>
    <row r="3919" spans="5:6" ht="12.75">
      <c r="E3919" s="11"/>
      <c r="F3919" s="11"/>
    </row>
    <row r="3920" spans="5:6" ht="12.75">
      <c r="E3920" s="11"/>
      <c r="F3920" s="11"/>
    </row>
    <row r="3921" spans="5:6" ht="12.75">
      <c r="E3921" s="11"/>
      <c r="F3921" s="11"/>
    </row>
    <row r="3922" spans="5:6" ht="12.75">
      <c r="E3922" s="11"/>
      <c r="F3922" s="11"/>
    </row>
    <row r="3923" spans="5:6" ht="12.75">
      <c r="E3923" s="11"/>
      <c r="F3923" s="11"/>
    </row>
    <row r="3924" spans="5:6" ht="12.75">
      <c r="E3924" s="11"/>
      <c r="F3924" s="11"/>
    </row>
    <row r="3925" spans="5:6" ht="12.75">
      <c r="E3925" s="11"/>
      <c r="F3925" s="11"/>
    </row>
    <row r="3926" spans="5:6" ht="12.75">
      <c r="E3926" s="11"/>
      <c r="F3926" s="11"/>
    </row>
    <row r="3927" spans="5:6" ht="12.75">
      <c r="E3927" s="11"/>
      <c r="F3927" s="11"/>
    </row>
    <row r="3928" spans="5:6" ht="12.75">
      <c r="E3928" s="11"/>
      <c r="F3928" s="11"/>
    </row>
    <row r="3929" spans="5:6" ht="12.75">
      <c r="E3929" s="11"/>
      <c r="F3929" s="11"/>
    </row>
    <row r="3930" spans="5:6" ht="12.75">
      <c r="E3930" s="11"/>
      <c r="F3930" s="11"/>
    </row>
    <row r="3931" spans="5:6" ht="12.75">
      <c r="E3931" s="11"/>
      <c r="F3931" s="11"/>
    </row>
    <row r="3932" spans="5:6" ht="12.75">
      <c r="E3932" s="11"/>
      <c r="F3932" s="11"/>
    </row>
    <row r="3933" spans="5:6" ht="12.75">
      <c r="E3933" s="11"/>
      <c r="F3933" s="11"/>
    </row>
    <row r="3934" spans="5:6" ht="12.75">
      <c r="E3934" s="11"/>
      <c r="F3934" s="11"/>
    </row>
    <row r="3935" spans="5:6" ht="12.75">
      <c r="E3935" s="11"/>
      <c r="F3935" s="11"/>
    </row>
    <row r="3936" spans="5:6" ht="12.75">
      <c r="E3936" s="11"/>
      <c r="F3936" s="11"/>
    </row>
    <row r="3937" spans="5:6" ht="12.75">
      <c r="E3937" s="11"/>
      <c r="F3937" s="11"/>
    </row>
    <row r="3938" spans="5:6" ht="12.75">
      <c r="E3938" s="11"/>
      <c r="F3938" s="11"/>
    </row>
    <row r="3939" spans="5:6" ht="12.75">
      <c r="E3939" s="11"/>
      <c r="F3939" s="11"/>
    </row>
    <row r="3940" spans="5:6" ht="12.75">
      <c r="E3940" s="11"/>
      <c r="F3940" s="11"/>
    </row>
    <row r="3941" spans="5:6" ht="12.75">
      <c r="E3941" s="11"/>
      <c r="F3941" s="11"/>
    </row>
    <row r="3942" spans="5:6" ht="12.75">
      <c r="E3942" s="11"/>
      <c r="F3942" s="11"/>
    </row>
    <row r="3943" spans="5:6" ht="12.75">
      <c r="E3943" s="11"/>
      <c r="F3943" s="11"/>
    </row>
    <row r="3944" spans="5:6" ht="12.75">
      <c r="E3944" s="11"/>
      <c r="F3944" s="11"/>
    </row>
    <row r="3945" spans="5:6" ht="12.75">
      <c r="E3945" s="11"/>
      <c r="F3945" s="11"/>
    </row>
    <row r="3946" spans="5:6" ht="12.75">
      <c r="E3946" s="11"/>
      <c r="F3946" s="11"/>
    </row>
    <row r="3947" spans="5:6" ht="12.75">
      <c r="E3947" s="11"/>
      <c r="F3947" s="11"/>
    </row>
    <row r="3948" spans="5:6" ht="12.75">
      <c r="E3948" s="11"/>
      <c r="F3948" s="11"/>
    </row>
    <row r="3949" spans="5:6" ht="12.75">
      <c r="E3949" s="11"/>
      <c r="F3949" s="11"/>
    </row>
    <row r="3950" spans="5:6" ht="12.75">
      <c r="E3950" s="11"/>
      <c r="F3950" s="11"/>
    </row>
    <row r="3951" spans="5:6" ht="12.75">
      <c r="E3951" s="11"/>
      <c r="F3951" s="11"/>
    </row>
    <row r="3952" spans="5:6" ht="12.75">
      <c r="E3952" s="11"/>
      <c r="F3952" s="11"/>
    </row>
    <row r="3953" spans="5:6" ht="12.75">
      <c r="E3953" s="11"/>
      <c r="F3953" s="11"/>
    </row>
    <row r="3954" spans="5:6" ht="12.75">
      <c r="E3954" s="11"/>
      <c r="F3954" s="11"/>
    </row>
    <row r="3955" spans="5:6" ht="12.75">
      <c r="E3955" s="11"/>
      <c r="F3955" s="11"/>
    </row>
    <row r="3956" spans="5:6" ht="12.75">
      <c r="E3956" s="11"/>
      <c r="F3956" s="11"/>
    </row>
    <row r="3957" spans="5:6" ht="12.75">
      <c r="E3957" s="11"/>
      <c r="F3957" s="11"/>
    </row>
    <row r="3958" spans="5:6" ht="12.75">
      <c r="E3958" s="11"/>
      <c r="F3958" s="11"/>
    </row>
    <row r="3959" spans="5:6" ht="12.75">
      <c r="E3959" s="11"/>
      <c r="F3959" s="11"/>
    </row>
    <row r="3960" spans="5:6" ht="12.75">
      <c r="E3960" s="11"/>
      <c r="F3960" s="11"/>
    </row>
    <row r="3961" spans="5:6" ht="12.75">
      <c r="E3961" s="11"/>
      <c r="F3961" s="11"/>
    </row>
    <row r="3962" spans="5:6" ht="12.75">
      <c r="E3962" s="11"/>
      <c r="F3962" s="11"/>
    </row>
    <row r="3963" spans="5:6" ht="12.75">
      <c r="E3963" s="11"/>
      <c r="F3963" s="11"/>
    </row>
    <row r="3964" spans="5:6" ht="12.75">
      <c r="E3964" s="11"/>
      <c r="F3964" s="11"/>
    </row>
    <row r="3965" spans="5:6" ht="12.75">
      <c r="E3965" s="11"/>
      <c r="F3965" s="11"/>
    </row>
    <row r="3966" spans="5:6" ht="12.75">
      <c r="E3966" s="11"/>
      <c r="F3966" s="11"/>
    </row>
    <row r="3967" spans="5:6" ht="12.75">
      <c r="E3967" s="11"/>
      <c r="F3967" s="11"/>
    </row>
    <row r="3968" spans="5:6" ht="12.75">
      <c r="E3968" s="11"/>
      <c r="F3968" s="11"/>
    </row>
    <row r="3969" spans="5:6" ht="12.75">
      <c r="E3969" s="11"/>
      <c r="F3969" s="11"/>
    </row>
    <row r="3970" spans="5:6" ht="12.75">
      <c r="E3970" s="11"/>
      <c r="F3970" s="11"/>
    </row>
    <row r="3971" spans="5:6" ht="12.75">
      <c r="E3971" s="11"/>
      <c r="F3971" s="11"/>
    </row>
    <row r="3972" spans="5:6" ht="12.75">
      <c r="E3972" s="11"/>
      <c r="F3972" s="11"/>
    </row>
    <row r="3973" spans="5:6" ht="12.75">
      <c r="E3973" s="11"/>
      <c r="F3973" s="11"/>
    </row>
    <row r="3974" spans="5:6" ht="12.75">
      <c r="E3974" s="11"/>
      <c r="F3974" s="11"/>
    </row>
    <row r="3975" spans="5:6" ht="12.75">
      <c r="E3975" s="11"/>
      <c r="F3975" s="11"/>
    </row>
    <row r="3976" spans="5:6" ht="12.75">
      <c r="E3976" s="11"/>
      <c r="F3976" s="11"/>
    </row>
    <row r="3977" spans="5:6" ht="12.75">
      <c r="E3977" s="11"/>
      <c r="F3977" s="11"/>
    </row>
    <row r="3978" spans="5:6" ht="12.75">
      <c r="E3978" s="11"/>
      <c r="F3978" s="11"/>
    </row>
    <row r="3979" spans="5:6" ht="12.75">
      <c r="E3979" s="11"/>
      <c r="F3979" s="11"/>
    </row>
    <row r="3980" spans="5:6" ht="12.75">
      <c r="E3980" s="11"/>
      <c r="F3980" s="11"/>
    </row>
    <row r="3981" spans="5:6" ht="12.75">
      <c r="E3981" s="11"/>
      <c r="F3981" s="11"/>
    </row>
    <row r="3982" spans="5:6" ht="12.75">
      <c r="E3982" s="11"/>
      <c r="F3982" s="11"/>
    </row>
    <row r="3983" spans="5:6" ht="12.75">
      <c r="E3983" s="11"/>
      <c r="F3983" s="11"/>
    </row>
    <row r="3984" spans="5:6" ht="12.75">
      <c r="E3984" s="11"/>
      <c r="F3984" s="11"/>
    </row>
    <row r="3985" spans="5:6" ht="12.75">
      <c r="E3985" s="11"/>
      <c r="F3985" s="11"/>
    </row>
    <row r="3986" spans="5:6" ht="12.75">
      <c r="E3986" s="11"/>
      <c r="F3986" s="11"/>
    </row>
    <row r="3987" spans="5:6" ht="12.75">
      <c r="E3987" s="11"/>
      <c r="F3987" s="11"/>
    </row>
    <row r="3988" spans="5:6" ht="12.75">
      <c r="E3988" s="11"/>
      <c r="F3988" s="11"/>
    </row>
    <row r="3989" spans="5:6" ht="12.75">
      <c r="E3989" s="11"/>
      <c r="F3989" s="11"/>
    </row>
    <row r="3990" spans="5:6" ht="12.75">
      <c r="E3990" s="11"/>
      <c r="F3990" s="11"/>
    </row>
    <row r="3991" spans="5:6" ht="12.75">
      <c r="E3991" s="11"/>
      <c r="F3991" s="11"/>
    </row>
    <row r="3992" spans="5:6" ht="12.75">
      <c r="E3992" s="11"/>
      <c r="F3992" s="11"/>
    </row>
    <row r="3993" spans="5:6" ht="12.75">
      <c r="E3993" s="11"/>
      <c r="F3993" s="11"/>
    </row>
    <row r="3994" spans="5:6" ht="12.75">
      <c r="E3994" s="11"/>
      <c r="F3994" s="11"/>
    </row>
    <row r="3995" spans="5:6" ht="12.75">
      <c r="E3995" s="11"/>
      <c r="F3995" s="11"/>
    </row>
    <row r="3996" spans="5:6" ht="12.75">
      <c r="E3996" s="11"/>
      <c r="F3996" s="11"/>
    </row>
    <row r="3997" spans="5:6" ht="12.75">
      <c r="E3997" s="11"/>
      <c r="F3997" s="11"/>
    </row>
    <row r="3998" spans="5:6" ht="12.75">
      <c r="E3998" s="11"/>
      <c r="F3998" s="11"/>
    </row>
    <row r="3999" spans="5:6" ht="12.75">
      <c r="E3999" s="11"/>
      <c r="F3999" s="11"/>
    </row>
    <row r="4000" spans="5:6" ht="12.75">
      <c r="E4000" s="11"/>
      <c r="F4000" s="11"/>
    </row>
    <row r="4001" spans="5:6" ht="12.75">
      <c r="E4001" s="11"/>
      <c r="F4001" s="11"/>
    </row>
    <row r="4002" spans="5:6" ht="12.75">
      <c r="E4002" s="11"/>
      <c r="F4002" s="11"/>
    </row>
    <row r="4003" spans="5:6" ht="12.75">
      <c r="E4003" s="11"/>
      <c r="F4003" s="11"/>
    </row>
    <row r="4004" spans="5:6" ht="12.75">
      <c r="E4004" s="11"/>
      <c r="F4004" s="11"/>
    </row>
    <row r="4005" spans="5:6" ht="12.75">
      <c r="E4005" s="11"/>
      <c r="F4005" s="11"/>
    </row>
    <row r="4006" spans="5:6" ht="12.75">
      <c r="E4006" s="11"/>
      <c r="F4006" s="11"/>
    </row>
    <row r="4007" spans="5:6" ht="12.75">
      <c r="E4007" s="11"/>
      <c r="F4007" s="11"/>
    </row>
    <row r="4008" spans="5:6" ht="12.75">
      <c r="E4008" s="11"/>
      <c r="F4008" s="11"/>
    </row>
    <row r="4009" spans="5:6" ht="12.75">
      <c r="E4009" s="11"/>
      <c r="F4009" s="11"/>
    </row>
    <row r="4010" spans="5:6" ht="12.75">
      <c r="E4010" s="11"/>
      <c r="F4010" s="11"/>
    </row>
    <row r="4011" spans="5:6" ht="12.75">
      <c r="E4011" s="11"/>
      <c r="F4011" s="11"/>
    </row>
    <row r="4012" spans="5:6" ht="12.75">
      <c r="E4012" s="11"/>
      <c r="F4012" s="11"/>
    </row>
    <row r="4013" spans="5:6" ht="12.75">
      <c r="E4013" s="11"/>
      <c r="F4013" s="11"/>
    </row>
    <row r="4014" spans="5:6" ht="12.75">
      <c r="E4014" s="11"/>
      <c r="F4014" s="11"/>
    </row>
    <row r="4015" spans="5:6" ht="12.75">
      <c r="E4015" s="11"/>
      <c r="F4015" s="11"/>
    </row>
    <row r="4016" spans="5:6" ht="12.75">
      <c r="E4016" s="11"/>
      <c r="F4016" s="11"/>
    </row>
    <row r="4017" spans="5:6" ht="12.75">
      <c r="E4017" s="11"/>
      <c r="F4017" s="11"/>
    </row>
    <row r="4018" spans="5:6" ht="12.75">
      <c r="E4018" s="11"/>
      <c r="F4018" s="11"/>
    </row>
    <row r="4019" spans="5:6" ht="12.75">
      <c r="E4019" s="11"/>
      <c r="F4019" s="11"/>
    </row>
    <row r="4020" spans="5:6" ht="12.75">
      <c r="E4020" s="11"/>
      <c r="F4020" s="11"/>
    </row>
    <row r="4021" spans="5:6" ht="12.75">
      <c r="E4021" s="11"/>
      <c r="F4021" s="11"/>
    </row>
    <row r="4022" spans="5:6" ht="12.75">
      <c r="E4022" s="11"/>
      <c r="F4022" s="11"/>
    </row>
    <row r="4023" spans="5:6" ht="12.75">
      <c r="E4023" s="11"/>
      <c r="F4023" s="11"/>
    </row>
    <row r="4024" spans="5:6" ht="12.75">
      <c r="E4024" s="11"/>
      <c r="F4024" s="11"/>
    </row>
    <row r="4025" spans="5:6" ht="12.75">
      <c r="E4025" s="11"/>
      <c r="F4025" s="11"/>
    </row>
    <row r="4026" spans="5:6" ht="12.75">
      <c r="E4026" s="11"/>
      <c r="F4026" s="11"/>
    </row>
    <row r="4027" spans="5:6" ht="12.75">
      <c r="E4027" s="11"/>
      <c r="F4027" s="11"/>
    </row>
    <row r="4028" spans="5:6" ht="12.75">
      <c r="E4028" s="11"/>
      <c r="F4028" s="11"/>
    </row>
    <row r="4029" spans="5:6" ht="12.75">
      <c r="E4029" s="11"/>
      <c r="F4029" s="11"/>
    </row>
    <row r="4030" spans="5:6" ht="12.75">
      <c r="E4030" s="11"/>
      <c r="F4030" s="11"/>
    </row>
    <row r="4031" spans="5:6" ht="12.75">
      <c r="E4031" s="11"/>
      <c r="F4031" s="11"/>
    </row>
    <row r="4032" spans="5:6" ht="12.75">
      <c r="E4032" s="11"/>
      <c r="F4032" s="11"/>
    </row>
    <row r="4033" spans="5:6" ht="12.75">
      <c r="E4033" s="11"/>
      <c r="F4033" s="11"/>
    </row>
    <row r="4034" spans="5:6" ht="12.75">
      <c r="E4034" s="11"/>
      <c r="F4034" s="11"/>
    </row>
    <row r="4035" spans="5:6" ht="12.75">
      <c r="E4035" s="11"/>
      <c r="F4035" s="11"/>
    </row>
    <row r="4036" spans="5:6" ht="12.75">
      <c r="E4036" s="11"/>
      <c r="F4036" s="11"/>
    </row>
    <row r="4037" spans="5:6" ht="12.75">
      <c r="E4037" s="11"/>
      <c r="F4037" s="11"/>
    </row>
    <row r="4038" spans="5:6" ht="12.75">
      <c r="E4038" s="11"/>
      <c r="F4038" s="11"/>
    </row>
    <row r="4039" spans="5:6" ht="12.75">
      <c r="E4039" s="11"/>
      <c r="F4039" s="11"/>
    </row>
    <row r="4040" spans="5:6" ht="12.75">
      <c r="E4040" s="11"/>
      <c r="F4040" s="11"/>
    </row>
    <row r="4041" spans="5:6" ht="12.75">
      <c r="E4041" s="11"/>
      <c r="F4041" s="11"/>
    </row>
    <row r="4042" spans="5:6" ht="12.75">
      <c r="E4042" s="11"/>
      <c r="F4042" s="11"/>
    </row>
    <row r="4043" spans="5:6" ht="12.75">
      <c r="E4043" s="11"/>
      <c r="F4043" s="11"/>
    </row>
    <row r="4044" spans="5:6" ht="12.75">
      <c r="E4044" s="11"/>
      <c r="F4044" s="11"/>
    </row>
    <row r="4045" spans="5:6" ht="12.75">
      <c r="E4045" s="11"/>
      <c r="F4045" s="11"/>
    </row>
    <row r="4046" spans="5:6" ht="12.75">
      <c r="E4046" s="11"/>
      <c r="F4046" s="11"/>
    </row>
    <row r="4047" spans="5:6" ht="12.75">
      <c r="E4047" s="11"/>
      <c r="F4047" s="11"/>
    </row>
    <row r="4048" spans="5:6" ht="12.75">
      <c r="E4048" s="11"/>
      <c r="F4048" s="11"/>
    </row>
    <row r="4049" spans="5:6" ht="12.75">
      <c r="E4049" s="11"/>
      <c r="F4049" s="11"/>
    </row>
    <row r="4050" spans="5:6" ht="12.75">
      <c r="E4050" s="11"/>
      <c r="F4050" s="11"/>
    </row>
    <row r="4051" spans="5:6" ht="12.75">
      <c r="E4051" s="11"/>
      <c r="F4051" s="11"/>
    </row>
    <row r="4052" spans="5:6" ht="12.75">
      <c r="E4052" s="11"/>
      <c r="F4052" s="11"/>
    </row>
    <row r="4053" spans="5:6" ht="12.75">
      <c r="E4053" s="11"/>
      <c r="F4053" s="11"/>
    </row>
    <row r="4054" spans="5:6" ht="12.75">
      <c r="E4054" s="11"/>
      <c r="F4054" s="11"/>
    </row>
    <row r="4055" spans="5:6" ht="12.75">
      <c r="E4055" s="11"/>
      <c r="F4055" s="11"/>
    </row>
    <row r="4056" spans="5:6" ht="12.75">
      <c r="E4056" s="11"/>
      <c r="F4056" s="11"/>
    </row>
    <row r="4057" spans="5:6" ht="12.75">
      <c r="E4057" s="11"/>
      <c r="F4057" s="11"/>
    </row>
    <row r="4058" spans="5:6" ht="12.75">
      <c r="E4058" s="11"/>
      <c r="F4058" s="11"/>
    </row>
    <row r="4059" spans="5:6" ht="12.75">
      <c r="E4059" s="11"/>
      <c r="F4059" s="11"/>
    </row>
    <row r="4060" spans="5:6" ht="12.75">
      <c r="E4060" s="11"/>
      <c r="F4060" s="11"/>
    </row>
    <row r="4061" spans="5:6" ht="12.75">
      <c r="E4061" s="11"/>
      <c r="F4061" s="11"/>
    </row>
    <row r="4062" spans="5:6" ht="12.75">
      <c r="E4062" s="11"/>
      <c r="F4062" s="11"/>
    </row>
    <row r="4063" spans="5:6" ht="12.75">
      <c r="E4063" s="11"/>
      <c r="F4063" s="11"/>
    </row>
    <row r="4064" spans="5:6" ht="12.75">
      <c r="E4064" s="11"/>
      <c r="F4064" s="11"/>
    </row>
    <row r="4065" spans="5:6" ht="12.75">
      <c r="E4065" s="11"/>
      <c r="F4065" s="11"/>
    </row>
    <row r="4066" spans="5:6" ht="12.75">
      <c r="E4066" s="11"/>
      <c r="F4066" s="11"/>
    </row>
    <row r="4067" spans="5:6" ht="12.75">
      <c r="E4067" s="11"/>
      <c r="F4067" s="11"/>
    </row>
    <row r="4068" spans="5:6" ht="12.75">
      <c r="E4068" s="11"/>
      <c r="F4068" s="11"/>
    </row>
    <row r="4069" spans="5:6" ht="12.75">
      <c r="E4069" s="11"/>
      <c r="F4069" s="11"/>
    </row>
    <row r="4070" spans="5:6" ht="12.75">
      <c r="E4070" s="11"/>
      <c r="F4070" s="11"/>
    </row>
    <row r="4071" spans="5:6" ht="12.75">
      <c r="E4071" s="11"/>
      <c r="F4071" s="11"/>
    </row>
    <row r="4072" spans="5:6" ht="12.75">
      <c r="E4072" s="11"/>
      <c r="F4072" s="11"/>
    </row>
    <row r="4073" spans="5:6" ht="12.75">
      <c r="E4073" s="11"/>
      <c r="F4073" s="11"/>
    </row>
    <row r="4074" spans="5:6" ht="12.75">
      <c r="E4074" s="11"/>
      <c r="F4074" s="11"/>
    </row>
    <row r="4075" spans="5:6" ht="12.75">
      <c r="E4075" s="11"/>
      <c r="F4075" s="11"/>
    </row>
    <row r="4076" spans="5:6" ht="12.75">
      <c r="E4076" s="11"/>
      <c r="F4076" s="11"/>
    </row>
    <row r="4077" spans="5:6" ht="12.75">
      <c r="E4077" s="11"/>
      <c r="F4077" s="11"/>
    </row>
    <row r="4078" spans="5:6" ht="12.75">
      <c r="E4078" s="11"/>
      <c r="F4078" s="11"/>
    </row>
    <row r="4079" spans="5:6" ht="12.75">
      <c r="E4079" s="11"/>
      <c r="F4079" s="11"/>
    </row>
    <row r="4080" spans="5:6" ht="12.75">
      <c r="E4080" s="11"/>
      <c r="F4080" s="11"/>
    </row>
    <row r="4081" spans="5:6" ht="12.75">
      <c r="E4081" s="11"/>
      <c r="F4081" s="11"/>
    </row>
    <row r="4082" spans="5:6" ht="12.75">
      <c r="E4082" s="11"/>
      <c r="F4082" s="11"/>
    </row>
    <row r="4083" spans="5:6" ht="12.75">
      <c r="E4083" s="11"/>
      <c r="F4083" s="11"/>
    </row>
    <row r="4084" spans="5:6" ht="12.75">
      <c r="E4084" s="11"/>
      <c r="F4084" s="11"/>
    </row>
    <row r="4085" spans="5:6" ht="12.75">
      <c r="E4085" s="11"/>
      <c r="F4085" s="11"/>
    </row>
    <row r="4086" spans="5:6" ht="12.75">
      <c r="E4086" s="11"/>
      <c r="F4086" s="11"/>
    </row>
    <row r="4087" spans="5:6" ht="12.75">
      <c r="E4087" s="11"/>
      <c r="F4087" s="11"/>
    </row>
    <row r="4088" spans="5:6" ht="12.75">
      <c r="E4088" s="11"/>
      <c r="F4088" s="11"/>
    </row>
    <row r="4089" spans="5:6" ht="12.75">
      <c r="E4089" s="11"/>
      <c r="F4089" s="11"/>
    </row>
    <row r="4090" spans="5:6" ht="12.75">
      <c r="E4090" s="11"/>
      <c r="F4090" s="11"/>
    </row>
    <row r="4091" spans="5:6" ht="12.75">
      <c r="E4091" s="11"/>
      <c r="F4091" s="11"/>
    </row>
    <row r="4092" spans="5:6" ht="12.75">
      <c r="E4092" s="11"/>
      <c r="F4092" s="11"/>
    </row>
    <row r="4093" spans="5:6" ht="12.75">
      <c r="E4093" s="11"/>
      <c r="F4093" s="11"/>
    </row>
    <row r="4094" spans="5:6" ht="12.75">
      <c r="E4094" s="11"/>
      <c r="F4094" s="11"/>
    </row>
    <row r="4095" spans="5:6" ht="12.75">
      <c r="E4095" s="11"/>
      <c r="F4095" s="11"/>
    </row>
    <row r="4096" spans="5:6" ht="12.75">
      <c r="E4096" s="11"/>
      <c r="F4096" s="11"/>
    </row>
    <row r="4097" spans="5:6" ht="12.75">
      <c r="E4097" s="11"/>
      <c r="F4097" s="11"/>
    </row>
    <row r="4098" spans="5:6" ht="12.75">
      <c r="E4098" s="11"/>
      <c r="F4098" s="11"/>
    </row>
    <row r="4099" spans="5:6" ht="12.75">
      <c r="E4099" s="11"/>
      <c r="F4099" s="11"/>
    </row>
    <row r="4100" spans="5:6" ht="12.75">
      <c r="E4100" s="11"/>
      <c r="F4100" s="11"/>
    </row>
    <row r="4101" spans="5:6" ht="12.75">
      <c r="E4101" s="11"/>
      <c r="F4101" s="11"/>
    </row>
    <row r="4102" spans="5:6" ht="12.75">
      <c r="E4102" s="11"/>
      <c r="F4102" s="11"/>
    </row>
    <row r="4103" spans="5:6" ht="12.75">
      <c r="E4103" s="11"/>
      <c r="F4103" s="11"/>
    </row>
    <row r="4104" spans="5:6" ht="12.75">
      <c r="E4104" s="11"/>
      <c r="F4104" s="11"/>
    </row>
    <row r="4105" spans="5:6" ht="12.75">
      <c r="E4105" s="11"/>
      <c r="F4105" s="11"/>
    </row>
    <row r="4106" spans="5:6" ht="12.75">
      <c r="E4106" s="11"/>
      <c r="F4106" s="11"/>
    </row>
    <row r="4107" spans="5:6" ht="12.75">
      <c r="E4107" s="11"/>
      <c r="F4107" s="11"/>
    </row>
    <row r="4108" spans="5:6" ht="12.75">
      <c r="E4108" s="11"/>
      <c r="F4108" s="11"/>
    </row>
    <row r="4109" spans="5:6" ht="12.75">
      <c r="E4109" s="11"/>
      <c r="F4109" s="11"/>
    </row>
    <row r="4110" spans="5:6" ht="12.75">
      <c r="E4110" s="11"/>
      <c r="F4110" s="11"/>
    </row>
    <row r="4111" spans="5:6" ht="12.75">
      <c r="E4111" s="11"/>
      <c r="F4111" s="11"/>
    </row>
    <row r="4112" spans="5:6" ht="12.75">
      <c r="E4112" s="11"/>
      <c r="F4112" s="11"/>
    </row>
    <row r="4113" spans="5:6" ht="12.75">
      <c r="E4113" s="11"/>
      <c r="F4113" s="11"/>
    </row>
    <row r="4114" spans="5:6" ht="12.75">
      <c r="E4114" s="11"/>
      <c r="F4114" s="11"/>
    </row>
    <row r="4115" spans="5:6" ht="12.75">
      <c r="E4115" s="11"/>
      <c r="F4115" s="11"/>
    </row>
    <row r="4116" spans="5:6" ht="12.75">
      <c r="E4116" s="11"/>
      <c r="F4116" s="11"/>
    </row>
    <row r="4117" spans="5:6" ht="12.75">
      <c r="E4117" s="11"/>
      <c r="F4117" s="11"/>
    </row>
    <row r="4118" spans="5:6" ht="12.75">
      <c r="E4118" s="11"/>
      <c r="F4118" s="11"/>
    </row>
    <row r="4119" spans="5:6" ht="12.75">
      <c r="E4119" s="11"/>
      <c r="F4119" s="11"/>
    </row>
    <row r="4120" spans="5:6" ht="12.75">
      <c r="E4120" s="11"/>
      <c r="F4120" s="11"/>
    </row>
    <row r="4121" spans="5:6" ht="12.75">
      <c r="E4121" s="11"/>
      <c r="F4121" s="11"/>
    </row>
    <row r="4122" spans="5:6" ht="12.75">
      <c r="E4122" s="11"/>
      <c r="F4122" s="11"/>
    </row>
    <row r="4123" spans="5:6" ht="12.75">
      <c r="E4123" s="11"/>
      <c r="F4123" s="11"/>
    </row>
    <row r="4124" spans="5:6" ht="12.75">
      <c r="E4124" s="11"/>
      <c r="F4124" s="11"/>
    </row>
    <row r="4125" spans="5:6" ht="12.75">
      <c r="E4125" s="11"/>
      <c r="F4125" s="11"/>
    </row>
    <row r="4126" spans="5:6" ht="12.75">
      <c r="E4126" s="11"/>
      <c r="F4126" s="11"/>
    </row>
    <row r="4127" spans="5:6" ht="12.75">
      <c r="E4127" s="11"/>
      <c r="F4127" s="11"/>
    </row>
    <row r="4128" spans="5:6" ht="12.75">
      <c r="E4128" s="11"/>
      <c r="F4128" s="11"/>
    </row>
    <row r="4129" spans="5:6" ht="12.75">
      <c r="E4129" s="11"/>
      <c r="F4129" s="11"/>
    </row>
    <row r="4130" spans="5:6" ht="12.75">
      <c r="E4130" s="11"/>
      <c r="F4130" s="11"/>
    </row>
    <row r="4131" spans="5:6" ht="12.75">
      <c r="E4131" s="11"/>
      <c r="F4131" s="11"/>
    </row>
    <row r="4132" spans="5:6" ht="12.75">
      <c r="E4132" s="11"/>
      <c r="F4132" s="11"/>
    </row>
    <row r="4133" spans="5:6" ht="12.75">
      <c r="E4133" s="11"/>
      <c r="F4133" s="11"/>
    </row>
    <row r="4134" spans="5:6" ht="12.75">
      <c r="E4134" s="11"/>
      <c r="F4134" s="11"/>
    </row>
    <row r="4135" spans="5:6" ht="12.75">
      <c r="E4135" s="11"/>
      <c r="F4135" s="11"/>
    </row>
    <row r="4136" spans="5:6" ht="12.75">
      <c r="E4136" s="11"/>
      <c r="F4136" s="11"/>
    </row>
    <row r="4137" spans="5:6" ht="12.75">
      <c r="E4137" s="11"/>
      <c r="F4137" s="11"/>
    </row>
    <row r="4138" spans="5:6" ht="12.75">
      <c r="E4138" s="11"/>
      <c r="F4138" s="11"/>
    </row>
    <row r="4139" spans="5:6" ht="12.75">
      <c r="E4139" s="11"/>
      <c r="F4139" s="11"/>
    </row>
    <row r="4140" spans="5:6" ht="12.75">
      <c r="E4140" s="11"/>
      <c r="F4140" s="11"/>
    </row>
    <row r="4141" spans="5:6" ht="12.75">
      <c r="E4141" s="11"/>
      <c r="F4141" s="11"/>
    </row>
    <row r="4142" spans="5:6" ht="12.75">
      <c r="E4142" s="11"/>
      <c r="F4142" s="11"/>
    </row>
    <row r="4143" spans="5:6" ht="12.75">
      <c r="E4143" s="11"/>
      <c r="F4143" s="11"/>
    </row>
    <row r="4144" spans="5:6" ht="12.75">
      <c r="E4144" s="11"/>
      <c r="F4144" s="11"/>
    </row>
    <row r="4145" spans="5:6" ht="12.75">
      <c r="E4145" s="11"/>
      <c r="F4145" s="11"/>
    </row>
    <row r="4146" spans="5:6" ht="12.75">
      <c r="E4146" s="11"/>
      <c r="F4146" s="11"/>
    </row>
    <row r="4147" spans="5:6" ht="12.75">
      <c r="E4147" s="11"/>
      <c r="F4147" s="11"/>
    </row>
    <row r="4148" spans="5:6" ht="12.75">
      <c r="E4148" s="11"/>
      <c r="F4148" s="11"/>
    </row>
    <row r="4149" spans="5:6" ht="12.75">
      <c r="E4149" s="11"/>
      <c r="F4149" s="11"/>
    </row>
    <row r="4150" spans="5:6" ht="12.75">
      <c r="E4150" s="11"/>
      <c r="F4150" s="11"/>
    </row>
    <row r="4151" spans="5:6" ht="12.75">
      <c r="E4151" s="11"/>
      <c r="F4151" s="11"/>
    </row>
    <row r="4152" spans="5:6" ht="12.75">
      <c r="E4152" s="11"/>
      <c r="F4152" s="11"/>
    </row>
    <row r="4153" spans="5:6" ht="12.75">
      <c r="E4153" s="11"/>
      <c r="F4153" s="11"/>
    </row>
    <row r="4154" spans="5:6" ht="12.75">
      <c r="E4154" s="11"/>
      <c r="F4154" s="11"/>
    </row>
    <row r="4155" spans="5:6" ht="12.75">
      <c r="E4155" s="11"/>
      <c r="F4155" s="11"/>
    </row>
    <row r="4156" spans="5:6" ht="12.75">
      <c r="E4156" s="11"/>
      <c r="F4156" s="11"/>
    </row>
    <row r="4157" spans="5:6" ht="12.75">
      <c r="E4157" s="11"/>
      <c r="F4157" s="11"/>
    </row>
    <row r="4158" spans="5:6" ht="12.75">
      <c r="E4158" s="11"/>
      <c r="F4158" s="11"/>
    </row>
    <row r="4159" spans="5:6" ht="12.75">
      <c r="E4159" s="11"/>
      <c r="F4159" s="11"/>
    </row>
    <row r="4160" spans="5:6" ht="12.75">
      <c r="E4160" s="11"/>
      <c r="F4160" s="11"/>
    </row>
    <row r="4161" spans="5:6" ht="12.75">
      <c r="E4161" s="11"/>
      <c r="F4161" s="11"/>
    </row>
    <row r="4162" spans="5:6" ht="12.75">
      <c r="E4162" s="11"/>
      <c r="F4162" s="11"/>
    </row>
    <row r="4163" spans="5:6" ht="12.75">
      <c r="E4163" s="11"/>
      <c r="F4163" s="11"/>
    </row>
    <row r="4164" spans="5:6" ht="12.75">
      <c r="E4164" s="11"/>
      <c r="F4164" s="11"/>
    </row>
    <row r="4165" spans="5:6" ht="12.75">
      <c r="E4165" s="11"/>
      <c r="F4165" s="11"/>
    </row>
    <row r="4166" spans="5:6" ht="12.75">
      <c r="E4166" s="11"/>
      <c r="F4166" s="11"/>
    </row>
    <row r="4167" spans="5:6" ht="12.75">
      <c r="E4167" s="11"/>
      <c r="F4167" s="11"/>
    </row>
    <row r="4168" spans="5:6" ht="12.75">
      <c r="E4168" s="11"/>
      <c r="F4168" s="11"/>
    </row>
    <row r="4169" spans="5:6" ht="12.75">
      <c r="E4169" s="11"/>
      <c r="F4169" s="11"/>
    </row>
    <row r="4170" spans="5:6" ht="12.75">
      <c r="E4170" s="11"/>
      <c r="F4170" s="11"/>
    </row>
    <row r="4171" spans="5:6" ht="12.75">
      <c r="E4171" s="11"/>
      <c r="F4171" s="11"/>
    </row>
    <row r="4172" spans="5:6" ht="12.75">
      <c r="E4172" s="11"/>
      <c r="F4172" s="11"/>
    </row>
    <row r="4173" spans="5:6" ht="12.75">
      <c r="E4173" s="11"/>
      <c r="F4173" s="11"/>
    </row>
    <row r="4174" spans="5:6" ht="12.75">
      <c r="E4174" s="11"/>
      <c r="F4174" s="11"/>
    </row>
    <row r="4175" spans="5:6" ht="12.75">
      <c r="E4175" s="11"/>
      <c r="F4175" s="11"/>
    </row>
    <row r="4176" spans="5:6" ht="12.75">
      <c r="E4176" s="11"/>
      <c r="F4176" s="11"/>
    </row>
    <row r="4177" spans="5:6" ht="12.75">
      <c r="E4177" s="11"/>
      <c r="F4177" s="11"/>
    </row>
    <row r="4178" spans="5:6" ht="12.75">
      <c r="E4178" s="11"/>
      <c r="F4178" s="11"/>
    </row>
    <row r="4179" spans="5:6" ht="12.75">
      <c r="E4179" s="11"/>
      <c r="F4179" s="11"/>
    </row>
    <row r="4180" spans="5:6" ht="12.75">
      <c r="E4180" s="11"/>
      <c r="F4180" s="11"/>
    </row>
    <row r="4181" spans="5:6" ht="12.75">
      <c r="E4181" s="11"/>
      <c r="F4181" s="11"/>
    </row>
    <row r="4182" spans="5:6" ht="12.75">
      <c r="E4182" s="11"/>
      <c r="F4182" s="11"/>
    </row>
    <row r="4183" spans="5:6" ht="12.75">
      <c r="E4183" s="11"/>
      <c r="F4183" s="11"/>
    </row>
    <row r="4184" spans="5:6" ht="12.75">
      <c r="E4184" s="11"/>
      <c r="F4184" s="11"/>
    </row>
    <row r="4185" spans="5:6" ht="12.75">
      <c r="E4185" s="11"/>
      <c r="F4185" s="11"/>
    </row>
    <row r="4186" spans="5:6" ht="12.75">
      <c r="E4186" s="11"/>
      <c r="F4186" s="11"/>
    </row>
    <row r="4187" spans="5:6" ht="12.75">
      <c r="E4187" s="11"/>
      <c r="F4187" s="11"/>
    </row>
    <row r="4188" spans="5:6" ht="12.75">
      <c r="E4188" s="11"/>
      <c r="F4188" s="11"/>
    </row>
    <row r="4189" spans="5:6" ht="12.75">
      <c r="E4189" s="11"/>
      <c r="F4189" s="11"/>
    </row>
    <row r="4190" spans="5:6" ht="12.75">
      <c r="E4190" s="11"/>
      <c r="F4190" s="11"/>
    </row>
    <row r="4191" spans="5:6" ht="12.75">
      <c r="E4191" s="11"/>
      <c r="F4191" s="11"/>
    </row>
    <row r="4192" spans="5:6" ht="12.75">
      <c r="E4192" s="11"/>
      <c r="F4192" s="11"/>
    </row>
    <row r="4193" spans="5:6" ht="12.75">
      <c r="E4193" s="11"/>
      <c r="F4193" s="11"/>
    </row>
    <row r="4194" spans="5:6" ht="12.75">
      <c r="E4194" s="11"/>
      <c r="F4194" s="11"/>
    </row>
    <row r="4195" spans="5:6" ht="12.75">
      <c r="E4195" s="11"/>
      <c r="F4195" s="11"/>
    </row>
    <row r="4196" spans="5:6" ht="12.75">
      <c r="E4196" s="11"/>
      <c r="F4196" s="11"/>
    </row>
    <row r="4197" spans="5:6" ht="12.75">
      <c r="E4197" s="11"/>
      <c r="F4197" s="11"/>
    </row>
    <row r="4198" spans="5:6" ht="12.75">
      <c r="E4198" s="11"/>
      <c r="F4198" s="11"/>
    </row>
    <row r="4199" spans="5:6" ht="12.75">
      <c r="E4199" s="11"/>
      <c r="F4199" s="11"/>
    </row>
    <row r="4200" spans="5:6" ht="12.75">
      <c r="E4200" s="11"/>
      <c r="F4200" s="11"/>
    </row>
    <row r="4201" spans="5:6" ht="12.75">
      <c r="E4201" s="11"/>
      <c r="F4201" s="11"/>
    </row>
    <row r="4202" spans="5:6" ht="12.75">
      <c r="E4202" s="11"/>
      <c r="F4202" s="11"/>
    </row>
    <row r="4203" spans="5:6" ht="12.75">
      <c r="E4203" s="11"/>
      <c r="F4203" s="11"/>
    </row>
    <row r="4204" spans="5:6" ht="12.75">
      <c r="E4204" s="11"/>
      <c r="F4204" s="11"/>
    </row>
    <row r="4205" spans="5:6" ht="12.75">
      <c r="E4205" s="11"/>
      <c r="F4205" s="11"/>
    </row>
    <row r="4206" spans="5:6" ht="12.75">
      <c r="E4206" s="11"/>
      <c r="F4206" s="11"/>
    </row>
    <row r="4207" spans="5:6" ht="12.75">
      <c r="E4207" s="11"/>
      <c r="F4207" s="11"/>
    </row>
    <row r="4208" spans="5:6" ht="12.75">
      <c r="E4208" s="11"/>
      <c r="F4208" s="11"/>
    </row>
    <row r="4209" spans="5:6" ht="12.75">
      <c r="E4209" s="11"/>
      <c r="F4209" s="11"/>
    </row>
    <row r="4210" spans="5:6" ht="12.75">
      <c r="E4210" s="11"/>
      <c r="F4210" s="11"/>
    </row>
    <row r="4211" spans="5:6" ht="12.75">
      <c r="E4211" s="11"/>
      <c r="F4211" s="11"/>
    </row>
    <row r="4212" spans="5:6" ht="12.75">
      <c r="E4212" s="11"/>
      <c r="F4212" s="11"/>
    </row>
    <row r="4213" spans="5:6" ht="12.75">
      <c r="E4213" s="11"/>
      <c r="F4213" s="11"/>
    </row>
    <row r="4214" spans="5:6" ht="12.75">
      <c r="E4214" s="11"/>
      <c r="F4214" s="11"/>
    </row>
    <row r="4215" spans="5:6" ht="12.75">
      <c r="E4215" s="11"/>
      <c r="F4215" s="11"/>
    </row>
    <row r="4216" spans="5:6" ht="12.75">
      <c r="E4216" s="11"/>
      <c r="F4216" s="11"/>
    </row>
    <row r="4217" spans="5:6" ht="12.75">
      <c r="E4217" s="11"/>
      <c r="F4217" s="11"/>
    </row>
    <row r="4218" spans="5:6" ht="12.75">
      <c r="E4218" s="11"/>
      <c r="F4218" s="11"/>
    </row>
    <row r="4219" spans="5:6" ht="12.75">
      <c r="E4219" s="11"/>
      <c r="F4219" s="11"/>
    </row>
    <row r="4220" spans="5:6" ht="12.75">
      <c r="E4220" s="11"/>
      <c r="F4220" s="11"/>
    </row>
    <row r="4221" spans="5:6" ht="12.75">
      <c r="E4221" s="11"/>
      <c r="F4221" s="11"/>
    </row>
    <row r="4222" spans="5:6" ht="12.75">
      <c r="E4222" s="11"/>
      <c r="F4222" s="11"/>
    </row>
    <row r="4223" spans="5:6" ht="12.75">
      <c r="E4223" s="11"/>
      <c r="F4223" s="11"/>
    </row>
    <row r="4224" spans="5:6" ht="12.75">
      <c r="E4224" s="11"/>
      <c r="F4224" s="11"/>
    </row>
    <row r="4225" spans="5:6" ht="12.75">
      <c r="E4225" s="11"/>
      <c r="F4225" s="11"/>
    </row>
    <row r="4226" spans="5:6" ht="12.75">
      <c r="E4226" s="11"/>
      <c r="F4226" s="11"/>
    </row>
    <row r="4227" spans="5:6" ht="12.75">
      <c r="E4227" s="11"/>
      <c r="F4227" s="11"/>
    </row>
    <row r="4228" spans="5:6" ht="12.75">
      <c r="E4228" s="11"/>
      <c r="F4228" s="11"/>
    </row>
    <row r="4229" spans="5:6" ht="12.75">
      <c r="E4229" s="11"/>
      <c r="F4229" s="11"/>
    </row>
    <row r="4230" spans="5:6" ht="12.75">
      <c r="E4230" s="11"/>
      <c r="F4230" s="11"/>
    </row>
    <row r="4231" spans="5:6" ht="12.75">
      <c r="E4231" s="11"/>
      <c r="F4231" s="11"/>
    </row>
    <row r="4232" spans="5:6" ht="12.75">
      <c r="E4232" s="11"/>
      <c r="F4232" s="11"/>
    </row>
    <row r="4233" spans="5:6" ht="12.75">
      <c r="E4233" s="11"/>
      <c r="F4233" s="11"/>
    </row>
    <row r="4234" spans="5:6" ht="12.75">
      <c r="E4234" s="11"/>
      <c r="F4234" s="11"/>
    </row>
    <row r="4235" spans="5:6" ht="12.75">
      <c r="E4235" s="11"/>
      <c r="F4235" s="11"/>
    </row>
    <row r="4236" spans="5:6" ht="12.75">
      <c r="E4236" s="11"/>
      <c r="F4236" s="11"/>
    </row>
    <row r="4237" spans="5:6" ht="12.75">
      <c r="E4237" s="11"/>
      <c r="F4237" s="11"/>
    </row>
    <row r="4238" spans="5:6" ht="12.75">
      <c r="E4238" s="11"/>
      <c r="F4238" s="11"/>
    </row>
    <row r="4239" spans="5:6" ht="12.75">
      <c r="E4239" s="11"/>
      <c r="F4239" s="11"/>
    </row>
    <row r="4240" spans="5:6" ht="12.75">
      <c r="E4240" s="11"/>
      <c r="F4240" s="11"/>
    </row>
    <row r="4241" spans="5:6" ht="12.75">
      <c r="E4241" s="11"/>
      <c r="F4241" s="11"/>
    </row>
    <row r="4242" spans="5:6" ht="12.75">
      <c r="E4242" s="11"/>
      <c r="F4242" s="11"/>
    </row>
    <row r="4243" spans="5:6" ht="12.75">
      <c r="E4243" s="11"/>
      <c r="F4243" s="11"/>
    </row>
    <row r="4244" spans="5:6" ht="12.75">
      <c r="E4244" s="11"/>
      <c r="F4244" s="11"/>
    </row>
    <row r="4245" spans="5:6" ht="12.75">
      <c r="E4245" s="11"/>
      <c r="F4245" s="11"/>
    </row>
    <row r="4246" spans="5:6" ht="12.75">
      <c r="E4246" s="11"/>
      <c r="F4246" s="11"/>
    </row>
    <row r="4247" spans="5:6" ht="12.75">
      <c r="E4247" s="11"/>
      <c r="F4247" s="11"/>
    </row>
    <row r="4248" spans="5:6" ht="12.75">
      <c r="E4248" s="11"/>
      <c r="F4248" s="11"/>
    </row>
    <row r="4249" spans="5:6" ht="12.75">
      <c r="E4249" s="11"/>
      <c r="F4249" s="11"/>
    </row>
    <row r="4250" spans="5:6" ht="12.75">
      <c r="E4250" s="11"/>
      <c r="F4250" s="11"/>
    </row>
    <row r="4251" spans="5:6" ht="12.75">
      <c r="E4251" s="11"/>
      <c r="F4251" s="11"/>
    </row>
    <row r="4252" spans="5:6" ht="12.75">
      <c r="E4252" s="11"/>
      <c r="F4252" s="11"/>
    </row>
    <row r="4253" spans="5:6" ht="12.75">
      <c r="E4253" s="11"/>
      <c r="F4253" s="11"/>
    </row>
    <row r="4254" spans="5:6" ht="12.75">
      <c r="E4254" s="11"/>
      <c r="F4254" s="11"/>
    </row>
    <row r="4255" spans="5:6" ht="12.75">
      <c r="E4255" s="11"/>
      <c r="F4255" s="11"/>
    </row>
    <row r="4256" spans="5:6" ht="12.75">
      <c r="E4256" s="11"/>
      <c r="F4256" s="11"/>
    </row>
    <row r="4257" spans="5:6" ht="12.75">
      <c r="E4257" s="11"/>
      <c r="F4257" s="11"/>
    </row>
    <row r="4258" spans="5:6" ht="12.75">
      <c r="E4258" s="11"/>
      <c r="F4258" s="11"/>
    </row>
    <row r="4259" spans="5:6" ht="12.75">
      <c r="E4259" s="11"/>
      <c r="F4259" s="11"/>
    </row>
    <row r="4260" spans="5:6" ht="12.75">
      <c r="E4260" s="11"/>
      <c r="F4260" s="11"/>
    </row>
    <row r="4261" spans="5:6" ht="12.75">
      <c r="E4261" s="11"/>
      <c r="F4261" s="11"/>
    </row>
    <row r="4262" spans="5:6" ht="12.75">
      <c r="E4262" s="11"/>
      <c r="F4262" s="11"/>
    </row>
    <row r="4263" spans="5:6" ht="12.75">
      <c r="E4263" s="11"/>
      <c r="F4263" s="11"/>
    </row>
    <row r="4264" spans="5:6" ht="12.75">
      <c r="E4264" s="11"/>
      <c r="F4264" s="11"/>
    </row>
    <row r="4265" spans="5:6" ht="12.75">
      <c r="E4265" s="11"/>
      <c r="F4265" s="11"/>
    </row>
    <row r="4266" spans="5:6" ht="12.75">
      <c r="E4266" s="11"/>
      <c r="F4266" s="11"/>
    </row>
    <row r="4267" spans="5:6" ht="12.75">
      <c r="E4267" s="11"/>
      <c r="F4267" s="11"/>
    </row>
    <row r="4268" spans="5:6" ht="12.75">
      <c r="E4268" s="11"/>
      <c r="F4268" s="11"/>
    </row>
    <row r="4269" spans="5:6" ht="12.75">
      <c r="E4269" s="11"/>
      <c r="F4269" s="11"/>
    </row>
    <row r="4270" spans="5:6" ht="12.75">
      <c r="E4270" s="11"/>
      <c r="F4270" s="11"/>
    </row>
    <row r="4271" spans="5:6" ht="12.75">
      <c r="E4271" s="11"/>
      <c r="F4271" s="11"/>
    </row>
    <row r="4272" spans="5:6" ht="12.75">
      <c r="E4272" s="11"/>
      <c r="F4272" s="11"/>
    </row>
    <row r="4273" spans="5:6" ht="12.75">
      <c r="E4273" s="11"/>
      <c r="F4273" s="11"/>
    </row>
    <row r="4274" spans="5:6" ht="12.75">
      <c r="E4274" s="11"/>
      <c r="F4274" s="11"/>
    </row>
    <row r="4275" spans="5:6" ht="12.75">
      <c r="E4275" s="11"/>
      <c r="F4275" s="11"/>
    </row>
    <row r="4276" spans="5:6" ht="12.75">
      <c r="E4276" s="11"/>
      <c r="F4276" s="11"/>
    </row>
    <row r="4277" spans="5:6" ht="12.75">
      <c r="E4277" s="11"/>
      <c r="F4277" s="11"/>
    </row>
    <row r="4278" spans="5:6" ht="12.75">
      <c r="E4278" s="11"/>
      <c r="F4278" s="11"/>
    </row>
    <row r="4279" spans="5:6" ht="12.75">
      <c r="E4279" s="11"/>
      <c r="F4279" s="11"/>
    </row>
    <row r="4280" spans="5:6" ht="12.75">
      <c r="E4280" s="11"/>
      <c r="F4280" s="11"/>
    </row>
    <row r="4281" spans="5:6" ht="12.75">
      <c r="E4281" s="11"/>
      <c r="F4281" s="11"/>
    </row>
    <row r="4282" spans="5:6" ht="12.75">
      <c r="E4282" s="11"/>
      <c r="F4282" s="11"/>
    </row>
    <row r="4283" spans="5:6" ht="12.75">
      <c r="E4283" s="11"/>
      <c r="F4283" s="11"/>
    </row>
    <row r="4284" spans="5:6" ht="12.75">
      <c r="E4284" s="11"/>
      <c r="F4284" s="11"/>
    </row>
    <row r="4285" spans="5:6" ht="12.75">
      <c r="E4285" s="11"/>
      <c r="F4285" s="11"/>
    </row>
    <row r="4286" spans="5:6" ht="12.75">
      <c r="E4286" s="11"/>
      <c r="F4286" s="11"/>
    </row>
    <row r="4287" spans="5:6" ht="12.75">
      <c r="E4287" s="11"/>
      <c r="F4287" s="11"/>
    </row>
    <row r="4288" spans="5:6" ht="12.75">
      <c r="E4288" s="11"/>
      <c r="F4288" s="11"/>
    </row>
    <row r="4289" spans="5:6" ht="12.75">
      <c r="E4289" s="11"/>
      <c r="F4289" s="11"/>
    </row>
    <row r="4290" spans="5:6" ht="12.75">
      <c r="E4290" s="11"/>
      <c r="F4290" s="11"/>
    </row>
    <row r="4291" spans="5:6" ht="12.75">
      <c r="E4291" s="11"/>
      <c r="F4291" s="11"/>
    </row>
    <row r="4292" spans="5:6" ht="12.75">
      <c r="E4292" s="11"/>
      <c r="F4292" s="11"/>
    </row>
    <row r="4293" spans="5:6" ht="12.75">
      <c r="E4293" s="11"/>
      <c r="F4293" s="11"/>
    </row>
    <row r="4294" spans="5:6" ht="12.75">
      <c r="E4294" s="11"/>
      <c r="F4294" s="11"/>
    </row>
    <row r="4295" spans="5:6" ht="12.75">
      <c r="E4295" s="11"/>
      <c r="F4295" s="11"/>
    </row>
    <row r="4296" spans="5:6" ht="12.75">
      <c r="E4296" s="11"/>
      <c r="F4296" s="11"/>
    </row>
    <row r="4297" spans="5:6" ht="12.75">
      <c r="E4297" s="11"/>
      <c r="F4297" s="11"/>
    </row>
    <row r="4298" spans="5:6" ht="12.75">
      <c r="E4298" s="11"/>
      <c r="F4298" s="11"/>
    </row>
    <row r="4299" spans="5:6" ht="12.75">
      <c r="E4299" s="11"/>
      <c r="F4299" s="11"/>
    </row>
    <row r="4300" spans="5:6" ht="12.75">
      <c r="E4300" s="11"/>
      <c r="F4300" s="11"/>
    </row>
    <row r="4301" spans="5:6" ht="12.75">
      <c r="E4301" s="11"/>
      <c r="F4301" s="11"/>
    </row>
    <row r="4302" spans="5:6" ht="12.75">
      <c r="E4302" s="11"/>
      <c r="F4302" s="11"/>
    </row>
    <row r="4303" spans="5:6" ht="12.75">
      <c r="E4303" s="11"/>
      <c r="F4303" s="11"/>
    </row>
    <row r="4304" spans="5:6" ht="12.75">
      <c r="E4304" s="11"/>
      <c r="F4304" s="11"/>
    </row>
    <row r="4305" spans="5:6" ht="12.75">
      <c r="E4305" s="11"/>
      <c r="F4305" s="11"/>
    </row>
    <row r="4306" spans="5:6" ht="12.75">
      <c r="E4306" s="11"/>
      <c r="F4306" s="11"/>
    </row>
    <row r="4307" spans="5:6" ht="12.75">
      <c r="E4307" s="11"/>
      <c r="F4307" s="11"/>
    </row>
    <row r="4308" spans="5:6" ht="12.75">
      <c r="E4308" s="11"/>
      <c r="F4308" s="11"/>
    </row>
    <row r="4309" spans="5:6" ht="12.75">
      <c r="E4309" s="11"/>
      <c r="F4309" s="11"/>
    </row>
    <row r="4310" spans="5:6" ht="12.75">
      <c r="E4310" s="11"/>
      <c r="F4310" s="11"/>
    </row>
    <row r="4311" spans="5:6" ht="12.75">
      <c r="E4311" s="11"/>
      <c r="F4311" s="11"/>
    </row>
    <row r="4312" spans="5:6" ht="12.75">
      <c r="E4312" s="11"/>
      <c r="F4312" s="11"/>
    </row>
    <row r="4313" spans="5:6" ht="12.75">
      <c r="E4313" s="11"/>
      <c r="F4313" s="11"/>
    </row>
    <row r="4314" spans="5:6" ht="12.75">
      <c r="E4314" s="11"/>
      <c r="F4314" s="11"/>
    </row>
    <row r="4315" spans="5:6" ht="12.75">
      <c r="E4315" s="11"/>
      <c r="F4315" s="11"/>
    </row>
    <row r="4316" spans="5:6" ht="12.75">
      <c r="E4316" s="11"/>
      <c r="F4316" s="11"/>
    </row>
    <row r="4317" spans="5:6" ht="12.75">
      <c r="E4317" s="11"/>
      <c r="F4317" s="11"/>
    </row>
    <row r="4318" spans="5:6" ht="12.75">
      <c r="E4318" s="11"/>
      <c r="F4318" s="11"/>
    </row>
    <row r="4319" spans="5:6" ht="12.75">
      <c r="E4319" s="11"/>
      <c r="F4319" s="11"/>
    </row>
    <row r="4320" spans="5:6" ht="12.75">
      <c r="E4320" s="11"/>
      <c r="F4320" s="11"/>
    </row>
    <row r="4321" spans="5:6" ht="12.75">
      <c r="E4321" s="11"/>
      <c r="F4321" s="11"/>
    </row>
    <row r="4322" spans="5:6" ht="12.75">
      <c r="E4322" s="11"/>
      <c r="F4322" s="11"/>
    </row>
    <row r="4323" spans="5:6" ht="12.75">
      <c r="E4323" s="11"/>
      <c r="F4323" s="11"/>
    </row>
    <row r="4324" spans="5:6" ht="12.75">
      <c r="E4324" s="11"/>
      <c r="F4324" s="11"/>
    </row>
    <row r="4325" spans="5:6" ht="12.75">
      <c r="E4325" s="11"/>
      <c r="F4325" s="11"/>
    </row>
    <row r="4326" spans="5:6" ht="12.75">
      <c r="E4326" s="11"/>
      <c r="F4326" s="11"/>
    </row>
    <row r="4327" spans="5:6" ht="12.75">
      <c r="E4327" s="11"/>
      <c r="F4327" s="11"/>
    </row>
    <row r="4328" spans="5:6" ht="12.75">
      <c r="E4328" s="11"/>
      <c r="F4328" s="11"/>
    </row>
    <row r="4329" spans="5:6" ht="12.75">
      <c r="E4329" s="11"/>
      <c r="F4329" s="11"/>
    </row>
    <row r="4330" spans="5:6" ht="12.75">
      <c r="E4330" s="11"/>
      <c r="F4330" s="11"/>
    </row>
    <row r="4331" spans="5:6" ht="12.75">
      <c r="E4331" s="11"/>
      <c r="F4331" s="11"/>
    </row>
    <row r="4332" spans="5:6" ht="12.75">
      <c r="E4332" s="11"/>
      <c r="F4332" s="11"/>
    </row>
    <row r="4333" spans="5:6" ht="12.75">
      <c r="E4333" s="11"/>
      <c r="F4333" s="11"/>
    </row>
    <row r="4334" spans="5:6" ht="12.75">
      <c r="E4334" s="11"/>
      <c r="F4334" s="11"/>
    </row>
    <row r="4335" spans="5:6" ht="12.75">
      <c r="E4335" s="11"/>
      <c r="F4335" s="11"/>
    </row>
    <row r="4336" spans="5:6" ht="12.75">
      <c r="E4336" s="11"/>
      <c r="F4336" s="11"/>
    </row>
    <row r="4337" spans="5:6" ht="12.75">
      <c r="E4337" s="11"/>
      <c r="F4337" s="11"/>
    </row>
    <row r="4338" spans="5:6" ht="12.75">
      <c r="E4338" s="11"/>
      <c r="F4338" s="11"/>
    </row>
    <row r="4339" spans="5:6" ht="12.75">
      <c r="E4339" s="11"/>
      <c r="F4339" s="11"/>
    </row>
    <row r="4340" spans="5:6" ht="12.75">
      <c r="E4340" s="11"/>
      <c r="F4340" s="11"/>
    </row>
    <row r="4341" spans="5:6" ht="12.75">
      <c r="E4341" s="11"/>
      <c r="F4341" s="11"/>
    </row>
    <row r="4342" spans="5:6" ht="12.75">
      <c r="E4342" s="11"/>
      <c r="F4342" s="11"/>
    </row>
    <row r="4343" spans="5:6" ht="12.75">
      <c r="E4343" s="11"/>
      <c r="F4343" s="11"/>
    </row>
    <row r="4344" spans="5:6" ht="12.75">
      <c r="E4344" s="11"/>
      <c r="F4344" s="11"/>
    </row>
    <row r="4345" spans="5:6" ht="12.75">
      <c r="E4345" s="11"/>
      <c r="F4345" s="11"/>
    </row>
    <row r="4346" spans="5:6" ht="12.75">
      <c r="E4346" s="11"/>
      <c r="F4346" s="11"/>
    </row>
    <row r="4347" spans="5:6" ht="12.75">
      <c r="E4347" s="11"/>
      <c r="F4347" s="11"/>
    </row>
    <row r="4348" spans="5:6" ht="12.75">
      <c r="E4348" s="11"/>
      <c r="F4348" s="11"/>
    </row>
    <row r="4349" spans="5:6" ht="12.75">
      <c r="E4349" s="11"/>
      <c r="F4349" s="11"/>
    </row>
    <row r="4350" spans="5:6" ht="12.75">
      <c r="E4350" s="11"/>
      <c r="F4350" s="11"/>
    </row>
    <row r="4351" spans="5:6" ht="12.75">
      <c r="E4351" s="11"/>
      <c r="F4351" s="11"/>
    </row>
    <row r="4352" spans="5:6" ht="12.75">
      <c r="E4352" s="11"/>
      <c r="F4352" s="11"/>
    </row>
    <row r="4353" spans="5:6" ht="12.75">
      <c r="E4353" s="11"/>
      <c r="F4353" s="11"/>
    </row>
    <row r="4354" spans="5:6" ht="12.75">
      <c r="E4354" s="11"/>
      <c r="F4354" s="11"/>
    </row>
    <row r="4355" spans="5:6" ht="12.75">
      <c r="E4355" s="11"/>
      <c r="F4355" s="11"/>
    </row>
    <row r="4356" spans="5:6" ht="12.75">
      <c r="E4356" s="11"/>
      <c r="F4356" s="11"/>
    </row>
    <row r="4357" spans="5:6" ht="12.75">
      <c r="E4357" s="11"/>
      <c r="F4357" s="11"/>
    </row>
    <row r="4358" spans="5:6" ht="12.75">
      <c r="E4358" s="11"/>
      <c r="F4358" s="11"/>
    </row>
    <row r="4359" spans="5:6" ht="12.75">
      <c r="E4359" s="11"/>
      <c r="F4359" s="11"/>
    </row>
    <row r="4360" spans="5:6" ht="12.75">
      <c r="E4360" s="11"/>
      <c r="F4360" s="11"/>
    </row>
    <row r="4361" spans="5:6" ht="12.75">
      <c r="E4361" s="11"/>
      <c r="F4361" s="11"/>
    </row>
    <row r="4362" spans="5:6" ht="12.75">
      <c r="E4362" s="11"/>
      <c r="F4362" s="11"/>
    </row>
    <row r="4363" spans="5:6" ht="12.75">
      <c r="E4363" s="11"/>
      <c r="F4363" s="11"/>
    </row>
    <row r="4364" spans="5:6" ht="12.75">
      <c r="E4364" s="11"/>
      <c r="F4364" s="11"/>
    </row>
    <row r="4365" spans="5:6" ht="12.75">
      <c r="E4365" s="11"/>
      <c r="F4365" s="11"/>
    </row>
    <row r="4366" spans="5:6" ht="12.75">
      <c r="E4366" s="11"/>
      <c r="F4366" s="11"/>
    </row>
    <row r="4367" spans="5:6" ht="12.75">
      <c r="E4367" s="11"/>
      <c r="F4367" s="11"/>
    </row>
    <row r="4368" spans="5:6" ht="12.75">
      <c r="E4368" s="11"/>
      <c r="F4368" s="11"/>
    </row>
    <row r="4369" spans="5:6" ht="12.75">
      <c r="E4369" s="11"/>
      <c r="F4369" s="11"/>
    </row>
    <row r="4370" spans="5:6" ht="12.75">
      <c r="E4370" s="11"/>
      <c r="F4370" s="11"/>
    </row>
    <row r="4371" spans="5:6" ht="12.75">
      <c r="E4371" s="11"/>
      <c r="F4371" s="11"/>
    </row>
    <row r="4372" spans="5:6" ht="12.75">
      <c r="E4372" s="11"/>
      <c r="F4372" s="11"/>
    </row>
    <row r="4373" spans="5:6" ht="12.75">
      <c r="E4373" s="11"/>
      <c r="F4373" s="11"/>
    </row>
    <row r="4374" spans="5:6" ht="12.75">
      <c r="E4374" s="11"/>
      <c r="F4374" s="11"/>
    </row>
    <row r="4375" spans="5:6" ht="12.75">
      <c r="E4375" s="11"/>
      <c r="F4375" s="11"/>
    </row>
    <row r="4376" spans="5:6" ht="12.75">
      <c r="E4376" s="11"/>
      <c r="F4376" s="11"/>
    </row>
    <row r="4377" spans="5:6" ht="12.75">
      <c r="E4377" s="11"/>
      <c r="F4377" s="11"/>
    </row>
    <row r="4378" spans="5:6" ht="12.75">
      <c r="E4378" s="11"/>
      <c r="F4378" s="11"/>
    </row>
    <row r="4379" spans="5:6" ht="12.75">
      <c r="E4379" s="11"/>
      <c r="F4379" s="11"/>
    </row>
    <row r="4380" spans="5:6" ht="12.75">
      <c r="E4380" s="11"/>
      <c r="F4380" s="11"/>
    </row>
    <row r="4381" spans="5:6" ht="12.75">
      <c r="E4381" s="11"/>
      <c r="F4381" s="11"/>
    </row>
    <row r="4382" spans="5:6" ht="12.75">
      <c r="E4382" s="11"/>
      <c r="F4382" s="11"/>
    </row>
    <row r="4383" spans="5:6" ht="12.75">
      <c r="E4383" s="11"/>
      <c r="F4383" s="11"/>
    </row>
    <row r="4384" spans="5:6" ht="12.75">
      <c r="E4384" s="11"/>
      <c r="F4384" s="11"/>
    </row>
    <row r="4385" spans="5:6" ht="12.75">
      <c r="E4385" s="11"/>
      <c r="F4385" s="11"/>
    </row>
    <row r="4386" spans="5:6" ht="12.75">
      <c r="E4386" s="11"/>
      <c r="F4386" s="11"/>
    </row>
    <row r="4387" spans="5:6" ht="12.75">
      <c r="E4387" s="11"/>
      <c r="F4387" s="11"/>
    </row>
    <row r="4388" spans="5:6" ht="12.75">
      <c r="E4388" s="11"/>
      <c r="F4388" s="11"/>
    </row>
    <row r="4389" spans="5:6" ht="12.75">
      <c r="E4389" s="11"/>
      <c r="F4389" s="11"/>
    </row>
    <row r="4390" spans="5:6" ht="12.75">
      <c r="E4390" s="11"/>
      <c r="F4390" s="11"/>
    </row>
    <row r="4391" spans="5:6" ht="12.75">
      <c r="E4391" s="11"/>
      <c r="F4391" s="11"/>
    </row>
    <row r="4392" spans="5:6" ht="12.75">
      <c r="E4392" s="11"/>
      <c r="F4392" s="11"/>
    </row>
    <row r="4393" spans="5:6" ht="12.75">
      <c r="E4393" s="11"/>
      <c r="F4393" s="11"/>
    </row>
    <row r="4394" spans="5:6" ht="12.75">
      <c r="E4394" s="11"/>
      <c r="F4394" s="11"/>
    </row>
    <row r="4395" spans="5:6" ht="12.75">
      <c r="E4395" s="11"/>
      <c r="F4395" s="11"/>
    </row>
    <row r="4396" spans="5:6" ht="12.75">
      <c r="E4396" s="11"/>
      <c r="F4396" s="11"/>
    </row>
    <row r="4397" spans="5:6" ht="12.75">
      <c r="E4397" s="11"/>
      <c r="F4397" s="11"/>
    </row>
    <row r="4398" spans="5:6" ht="12.75">
      <c r="E4398" s="11"/>
      <c r="F4398" s="11"/>
    </row>
    <row r="4399" spans="5:6" ht="12.75">
      <c r="E4399" s="11"/>
      <c r="F4399" s="11"/>
    </row>
    <row r="4400" spans="5:6" ht="12.75">
      <c r="E4400" s="11"/>
      <c r="F4400" s="11"/>
    </row>
    <row r="4401" spans="5:6" ht="12.75">
      <c r="E4401" s="11"/>
      <c r="F4401" s="11"/>
    </row>
    <row r="4402" spans="5:6" ht="12.75">
      <c r="E4402" s="11"/>
      <c r="F4402" s="11"/>
    </row>
    <row r="4403" spans="5:6" ht="12.75">
      <c r="E4403" s="11"/>
      <c r="F4403" s="11"/>
    </row>
    <row r="4404" spans="5:6" ht="12.75">
      <c r="E4404" s="11"/>
      <c r="F4404" s="11"/>
    </row>
    <row r="4405" spans="5:6" ht="12.75">
      <c r="E4405" s="11"/>
      <c r="F4405" s="11"/>
    </row>
    <row r="4406" spans="5:6" ht="12.75">
      <c r="E4406" s="11"/>
      <c r="F4406" s="11"/>
    </row>
    <row r="4407" spans="5:6" ht="12.75">
      <c r="E4407" s="11"/>
      <c r="F4407" s="11"/>
    </row>
    <row r="4408" spans="5:6" ht="12.75">
      <c r="E4408" s="11"/>
      <c r="F4408" s="11"/>
    </row>
    <row r="4409" spans="5:6" ht="12.75">
      <c r="E4409" s="11"/>
      <c r="F4409" s="11"/>
    </row>
    <row r="4410" spans="5:6" ht="12.75">
      <c r="E4410" s="11"/>
      <c r="F4410" s="11"/>
    </row>
    <row r="4411" spans="5:6" ht="12.75">
      <c r="E4411" s="11"/>
      <c r="F4411" s="11"/>
    </row>
    <row r="4412" spans="5:6" ht="12.75">
      <c r="E4412" s="11"/>
      <c r="F4412" s="11"/>
    </row>
    <row r="4413" spans="5:6" ht="12.75">
      <c r="E4413" s="11"/>
      <c r="F4413" s="11"/>
    </row>
    <row r="4414" spans="5:6" ht="12.75">
      <c r="E4414" s="11"/>
      <c r="F4414" s="11"/>
    </row>
    <row r="4415" spans="5:6" ht="12.75">
      <c r="E4415" s="11"/>
      <c r="F4415" s="11"/>
    </row>
    <row r="4416" spans="5:6" ht="12.75">
      <c r="E4416" s="11"/>
      <c r="F4416" s="11"/>
    </row>
    <row r="4417" spans="5:6" ht="12.75">
      <c r="E4417" s="11"/>
      <c r="F4417" s="11"/>
    </row>
    <row r="4418" spans="5:6" ht="12.75">
      <c r="E4418" s="11"/>
      <c r="F4418" s="11"/>
    </row>
    <row r="4419" spans="5:6" ht="12.75">
      <c r="E4419" s="11"/>
      <c r="F4419" s="11"/>
    </row>
    <row r="4420" spans="5:6" ht="12.75">
      <c r="E4420" s="11"/>
      <c r="F4420" s="11"/>
    </row>
    <row r="4421" spans="5:6" ht="12.75">
      <c r="E4421" s="11"/>
      <c r="F4421" s="11"/>
    </row>
    <row r="4422" spans="5:6" ht="12.75">
      <c r="E4422" s="11"/>
      <c r="F4422" s="11"/>
    </row>
    <row r="4423" spans="5:6" ht="12.75">
      <c r="E4423" s="11"/>
      <c r="F4423" s="11"/>
    </row>
    <row r="4424" spans="5:6" ht="12.75">
      <c r="E4424" s="11"/>
      <c r="F4424" s="11"/>
    </row>
    <row r="4425" spans="5:6" ht="12.75">
      <c r="E4425" s="11"/>
      <c r="F4425" s="11"/>
    </row>
    <row r="4426" spans="5:6" ht="12.75">
      <c r="E4426" s="11"/>
      <c r="F4426" s="11"/>
    </row>
    <row r="4427" spans="5:6" ht="12.75">
      <c r="E4427" s="11"/>
      <c r="F4427" s="11"/>
    </row>
    <row r="4428" spans="5:6" ht="12.75">
      <c r="E4428" s="11"/>
      <c r="F4428" s="11"/>
    </row>
    <row r="4429" spans="5:6" ht="12.75">
      <c r="E4429" s="11"/>
      <c r="F4429" s="11"/>
    </row>
    <row r="4430" spans="5:6" ht="12.75">
      <c r="E4430" s="11"/>
      <c r="F4430" s="11"/>
    </row>
    <row r="4431" spans="5:6" ht="12.75">
      <c r="E4431" s="11"/>
      <c r="F4431" s="11"/>
    </row>
    <row r="4432" spans="5:6" ht="12.75">
      <c r="E4432" s="11"/>
      <c r="F4432" s="11"/>
    </row>
    <row r="4433" spans="5:6" ht="12.75">
      <c r="E4433" s="11"/>
      <c r="F4433" s="11"/>
    </row>
    <row r="4434" spans="5:6" ht="12.75">
      <c r="E4434" s="11"/>
      <c r="F4434" s="11"/>
    </row>
    <row r="4435" spans="5:6" ht="12.75">
      <c r="E4435" s="11"/>
      <c r="F4435" s="11"/>
    </row>
    <row r="4436" spans="5:6" ht="12.75">
      <c r="E4436" s="11"/>
      <c r="F4436" s="11"/>
    </row>
    <row r="4437" spans="5:6" ht="12.75">
      <c r="E4437" s="11"/>
      <c r="F4437" s="11"/>
    </row>
    <row r="4438" spans="5:6" ht="12.75">
      <c r="E4438" s="11"/>
      <c r="F4438" s="11"/>
    </row>
    <row r="4439" spans="5:6" ht="12.75">
      <c r="E4439" s="11"/>
      <c r="F4439" s="11"/>
    </row>
    <row r="4440" spans="5:6" ht="12.75">
      <c r="E4440" s="11"/>
      <c r="F4440" s="11"/>
    </row>
    <row r="4441" spans="5:6" ht="12.75">
      <c r="E4441" s="11"/>
      <c r="F4441" s="11"/>
    </row>
    <row r="4442" spans="5:6" ht="12.75">
      <c r="E4442" s="11"/>
      <c r="F4442" s="11"/>
    </row>
    <row r="4443" spans="5:6" ht="12.75">
      <c r="E4443" s="11"/>
      <c r="F4443" s="11"/>
    </row>
    <row r="4444" spans="5:6" ht="12.75">
      <c r="E4444" s="11"/>
      <c r="F4444" s="11"/>
    </row>
    <row r="4445" spans="5:6" ht="12.75">
      <c r="E4445" s="11"/>
      <c r="F4445" s="11"/>
    </row>
    <row r="4446" spans="5:6" ht="12.75">
      <c r="E4446" s="11"/>
      <c r="F4446" s="11"/>
    </row>
    <row r="4447" spans="5:6" ht="12.75">
      <c r="E4447" s="11"/>
      <c r="F4447" s="11"/>
    </row>
    <row r="4448" spans="5:6" ht="12.75">
      <c r="E4448" s="11"/>
      <c r="F4448" s="11"/>
    </row>
    <row r="4449" spans="5:6" ht="12.75">
      <c r="E4449" s="11"/>
      <c r="F4449" s="11"/>
    </row>
    <row r="4450" spans="5:6" ht="12.75">
      <c r="E4450" s="11"/>
      <c r="F4450" s="11"/>
    </row>
    <row r="4451" spans="5:6" ht="12.75">
      <c r="E4451" s="11"/>
      <c r="F4451" s="11"/>
    </row>
    <row r="4452" spans="5:6" ht="12.75">
      <c r="E4452" s="11"/>
      <c r="F4452" s="11"/>
    </row>
    <row r="4453" spans="5:6" ht="12.75">
      <c r="E4453" s="11"/>
      <c r="F4453" s="11"/>
    </row>
    <row r="4454" spans="5:6" ht="12.75">
      <c r="E4454" s="11"/>
      <c r="F4454" s="11"/>
    </row>
    <row r="4455" spans="5:6" ht="12.75">
      <c r="E4455" s="11"/>
      <c r="F4455" s="11"/>
    </row>
    <row r="4456" spans="5:6" ht="12.75">
      <c r="E4456" s="11"/>
      <c r="F4456" s="11"/>
    </row>
    <row r="4457" spans="5:6" ht="12.75">
      <c r="E4457" s="11"/>
      <c r="F4457" s="11"/>
    </row>
    <row r="4458" spans="5:6" ht="12.75">
      <c r="E4458" s="11"/>
      <c r="F4458" s="11"/>
    </row>
    <row r="4459" spans="5:6" ht="12.75">
      <c r="E4459" s="11"/>
      <c r="F4459" s="11"/>
    </row>
    <row r="4460" spans="5:6" ht="12.75">
      <c r="E4460" s="11"/>
      <c r="F4460" s="11"/>
    </row>
    <row r="4461" spans="5:6" ht="12.75">
      <c r="E4461" s="11"/>
      <c r="F4461" s="11"/>
    </row>
    <row r="4462" spans="5:6" ht="12.75">
      <c r="E4462" s="11"/>
      <c r="F4462" s="11"/>
    </row>
    <row r="4463" spans="5:6" ht="12.75">
      <c r="E4463" s="11"/>
      <c r="F4463" s="11"/>
    </row>
    <row r="4464" spans="5:6" ht="12.75">
      <c r="E4464" s="11"/>
      <c r="F4464" s="11"/>
    </row>
    <row r="4465" spans="5:6" ht="12.75">
      <c r="E4465" s="11"/>
      <c r="F4465" s="11"/>
    </row>
    <row r="4466" spans="5:6" ht="12.75">
      <c r="E4466" s="11"/>
      <c r="F4466" s="11"/>
    </row>
    <row r="4467" spans="5:6" ht="12.75">
      <c r="E4467" s="11"/>
      <c r="F4467" s="11"/>
    </row>
    <row r="4468" spans="5:6" ht="12.75">
      <c r="E4468" s="11"/>
      <c r="F4468" s="11"/>
    </row>
    <row r="4469" spans="5:6" ht="12.75">
      <c r="E4469" s="11"/>
      <c r="F4469" s="11"/>
    </row>
    <row r="4470" spans="5:6" ht="12.75">
      <c r="E4470" s="11"/>
      <c r="F4470" s="11"/>
    </row>
    <row r="4471" spans="5:6" ht="12.75">
      <c r="E4471" s="11"/>
      <c r="F4471" s="11"/>
    </row>
    <row r="4472" spans="5:6" ht="12.75">
      <c r="E4472" s="11"/>
      <c r="F4472" s="11"/>
    </row>
    <row r="4473" spans="5:6" ht="12.75">
      <c r="E4473" s="11"/>
      <c r="F4473" s="11"/>
    </row>
    <row r="4474" spans="5:6" ht="12.75">
      <c r="E4474" s="11"/>
      <c r="F4474" s="11"/>
    </row>
    <row r="4475" spans="5:6" ht="12.75">
      <c r="E4475" s="11"/>
      <c r="F4475" s="11"/>
    </row>
    <row r="4476" spans="5:6" ht="12.75">
      <c r="E4476" s="11"/>
      <c r="F4476" s="11"/>
    </row>
    <row r="4477" spans="5:6" ht="12.75">
      <c r="E4477" s="11"/>
      <c r="F4477" s="11"/>
    </row>
    <row r="4478" spans="5:6" ht="12.75">
      <c r="E4478" s="11"/>
      <c r="F4478" s="11"/>
    </row>
    <row r="4479" spans="5:6" ht="12.75">
      <c r="E4479" s="11"/>
      <c r="F4479" s="11"/>
    </row>
    <row r="4480" spans="5:6" ht="12.75">
      <c r="E4480" s="11"/>
      <c r="F4480" s="11"/>
    </row>
    <row r="4481" spans="5:6" ht="12.75">
      <c r="E4481" s="11"/>
      <c r="F4481" s="11"/>
    </row>
    <row r="4482" spans="5:6" ht="12.75">
      <c r="E4482" s="11"/>
      <c r="F4482" s="11"/>
    </row>
    <row r="4483" spans="5:6" ht="12.75">
      <c r="E4483" s="11"/>
      <c r="F4483" s="11"/>
    </row>
    <row r="4484" spans="5:6" ht="12.75">
      <c r="E4484" s="11"/>
      <c r="F4484" s="11"/>
    </row>
    <row r="4485" spans="5:6" ht="12.75">
      <c r="E4485" s="11"/>
      <c r="F4485" s="11"/>
    </row>
    <row r="4486" spans="5:6" ht="12.75">
      <c r="E4486" s="11"/>
      <c r="F4486" s="11"/>
    </row>
    <row r="4487" spans="5:6" ht="12.75">
      <c r="E4487" s="11"/>
      <c r="F4487" s="11"/>
    </row>
    <row r="4488" spans="5:6" ht="12.75">
      <c r="E4488" s="11"/>
      <c r="F4488" s="11"/>
    </row>
    <row r="4489" spans="5:6" ht="12.75">
      <c r="E4489" s="11"/>
      <c r="F4489" s="11"/>
    </row>
    <row r="4490" spans="5:6" ht="12.75">
      <c r="E4490" s="11"/>
      <c r="F4490" s="11"/>
    </row>
    <row r="4491" spans="5:6" ht="12.75">
      <c r="E4491" s="11"/>
      <c r="F4491" s="11"/>
    </row>
    <row r="4492" spans="5:6" ht="12.75">
      <c r="E4492" s="11"/>
      <c r="F4492" s="11"/>
    </row>
    <row r="4493" spans="5:6" ht="12.75">
      <c r="E4493" s="11"/>
      <c r="F4493" s="11"/>
    </row>
    <row r="4494" spans="5:6" ht="12.75">
      <c r="E4494" s="11"/>
      <c r="F4494" s="11"/>
    </row>
    <row r="4495" spans="5:6" ht="12.75">
      <c r="E4495" s="11"/>
      <c r="F4495" s="11"/>
    </row>
    <row r="4496" spans="5:6" ht="12.75">
      <c r="E4496" s="11"/>
      <c r="F4496" s="11"/>
    </row>
    <row r="4497" spans="5:6" ht="12.75">
      <c r="E4497" s="11"/>
      <c r="F4497" s="11"/>
    </row>
    <row r="4498" spans="5:6" ht="12.75">
      <c r="E4498" s="11"/>
      <c r="F4498" s="11"/>
    </row>
    <row r="4499" spans="5:6" ht="12.75">
      <c r="E4499" s="11"/>
      <c r="F4499" s="11"/>
    </row>
    <row r="4500" spans="5:6" ht="12.75">
      <c r="E4500" s="11"/>
      <c r="F4500" s="11"/>
    </row>
    <row r="4501" spans="5:6" ht="12.75">
      <c r="E4501" s="11"/>
      <c r="F4501" s="11"/>
    </row>
    <row r="4502" spans="5:6" ht="12.75">
      <c r="E4502" s="11"/>
      <c r="F4502" s="11"/>
    </row>
    <row r="4503" spans="5:6" ht="12.75">
      <c r="E4503" s="11"/>
      <c r="F4503" s="11"/>
    </row>
    <row r="4504" spans="5:6" ht="12.75">
      <c r="E4504" s="11"/>
      <c r="F4504" s="11"/>
    </row>
    <row r="4505" spans="5:6" ht="12.75">
      <c r="E4505" s="11"/>
      <c r="F4505" s="11"/>
    </row>
    <row r="4506" spans="5:6" ht="12.75">
      <c r="E4506" s="11"/>
      <c r="F4506" s="11"/>
    </row>
    <row r="4507" spans="5:6" ht="12.75">
      <c r="E4507" s="11"/>
      <c r="F4507" s="11"/>
    </row>
    <row r="4508" spans="5:6" ht="12.75">
      <c r="E4508" s="11"/>
      <c r="F4508" s="11"/>
    </row>
    <row r="4509" spans="5:6" ht="12.75">
      <c r="E4509" s="11"/>
      <c r="F4509" s="11"/>
    </row>
    <row r="4510" spans="5:6" ht="12.75">
      <c r="E4510" s="11"/>
      <c r="F4510" s="11"/>
    </row>
    <row r="4511" spans="5:6" ht="12.75">
      <c r="E4511" s="11"/>
      <c r="F4511" s="11"/>
    </row>
    <row r="4512" spans="5:6" ht="12.75">
      <c r="E4512" s="11"/>
      <c r="F4512" s="11"/>
    </row>
    <row r="4513" spans="5:6" ht="12.75">
      <c r="E4513" s="11"/>
      <c r="F4513" s="11"/>
    </row>
    <row r="4514" spans="5:6" ht="12.75">
      <c r="E4514" s="11"/>
      <c r="F4514" s="11"/>
    </row>
    <row r="4515" spans="5:6" ht="12.75">
      <c r="E4515" s="11"/>
      <c r="F4515" s="11"/>
    </row>
    <row r="4516" spans="5:6" ht="12.75">
      <c r="E4516" s="11"/>
      <c r="F4516" s="11"/>
    </row>
    <row r="4517" spans="5:6" ht="12.75">
      <c r="E4517" s="11"/>
      <c r="F4517" s="11"/>
    </row>
    <row r="4518" spans="5:6" ht="12.75">
      <c r="E4518" s="11"/>
      <c r="F4518" s="11"/>
    </row>
    <row r="4519" spans="5:6" ht="12.75">
      <c r="E4519" s="11"/>
      <c r="F4519" s="11"/>
    </row>
    <row r="4520" spans="5:6" ht="12.75">
      <c r="E4520" s="11"/>
      <c r="F4520" s="11"/>
    </row>
    <row r="4521" spans="5:6" ht="12.75">
      <c r="E4521" s="11"/>
      <c r="F4521" s="11"/>
    </row>
    <row r="4522" spans="5:6" ht="12.75">
      <c r="E4522" s="11"/>
      <c r="F4522" s="11"/>
    </row>
    <row r="4523" spans="5:6" ht="12.75">
      <c r="E4523" s="11"/>
      <c r="F4523" s="11"/>
    </row>
    <row r="4524" spans="5:6" ht="12.75">
      <c r="E4524" s="11"/>
      <c r="F4524" s="11"/>
    </row>
    <row r="4525" spans="5:6" ht="12.75">
      <c r="E4525" s="11"/>
      <c r="F4525" s="11"/>
    </row>
    <row r="4526" spans="5:6" ht="12.75">
      <c r="E4526" s="11"/>
      <c r="F4526" s="11"/>
    </row>
    <row r="4527" spans="5:6" ht="12.75">
      <c r="E4527" s="11"/>
      <c r="F4527" s="11"/>
    </row>
    <row r="4528" spans="5:6" ht="12.75">
      <c r="E4528" s="11"/>
      <c r="F4528" s="11"/>
    </row>
    <row r="4529" spans="5:6" ht="12.75">
      <c r="E4529" s="11"/>
      <c r="F4529" s="11"/>
    </row>
    <row r="4530" spans="5:6" ht="12.75">
      <c r="E4530" s="11"/>
      <c r="F4530" s="11"/>
    </row>
    <row r="4531" spans="5:6" ht="12.75">
      <c r="E4531" s="11"/>
      <c r="F4531" s="11"/>
    </row>
    <row r="4532" spans="5:6" ht="12.75">
      <c r="E4532" s="11"/>
      <c r="F4532" s="11"/>
    </row>
    <row r="4533" spans="5:6" ht="12.75">
      <c r="E4533" s="11"/>
      <c r="F4533" s="11"/>
    </row>
    <row r="4534" spans="5:6" ht="12.75">
      <c r="E4534" s="11"/>
      <c r="F4534" s="11"/>
    </row>
    <row r="4535" spans="5:6" ht="12.75">
      <c r="E4535" s="11"/>
      <c r="F4535" s="11"/>
    </row>
    <row r="4536" spans="5:6" ht="12.75">
      <c r="E4536" s="11"/>
      <c r="F4536" s="11"/>
    </row>
    <row r="4537" spans="5:6" ht="12.75">
      <c r="E4537" s="11"/>
      <c r="F4537" s="11"/>
    </row>
    <row r="4538" spans="5:6" ht="12.75">
      <c r="E4538" s="11"/>
      <c r="F4538" s="11"/>
    </row>
    <row r="4539" spans="5:6" ht="12.75">
      <c r="E4539" s="11"/>
      <c r="F4539" s="11"/>
    </row>
    <row r="4540" spans="5:6" ht="12.75">
      <c r="E4540" s="11"/>
      <c r="F4540" s="11"/>
    </row>
    <row r="4541" spans="5:6" ht="12.75">
      <c r="E4541" s="11"/>
      <c r="F4541" s="11"/>
    </row>
    <row r="4542" spans="5:6" ht="12.75">
      <c r="E4542" s="11"/>
      <c r="F4542" s="11"/>
    </row>
    <row r="4543" spans="5:6" ht="12.75">
      <c r="E4543" s="11"/>
      <c r="F4543" s="11"/>
    </row>
    <row r="4544" spans="5:6" ht="12.75">
      <c r="E4544" s="11"/>
      <c r="F4544" s="11"/>
    </row>
    <row r="4545" spans="5:6" ht="12.75">
      <c r="E4545" s="11"/>
      <c r="F4545" s="11"/>
    </row>
    <row r="4546" spans="5:6" ht="12.75">
      <c r="E4546" s="11"/>
      <c r="F4546" s="11"/>
    </row>
    <row r="4547" spans="5:6" ht="12.75">
      <c r="E4547" s="11"/>
      <c r="F4547" s="11"/>
    </row>
    <row r="4548" spans="5:6" ht="12.75">
      <c r="E4548" s="11"/>
      <c r="F4548" s="11"/>
    </row>
    <row r="4549" spans="5:6" ht="12.75">
      <c r="E4549" s="11"/>
      <c r="F4549" s="11"/>
    </row>
    <row r="4550" spans="5:6" ht="12.75">
      <c r="E4550" s="11"/>
      <c r="F4550" s="11"/>
    </row>
    <row r="4551" spans="5:6" ht="12.75">
      <c r="E4551" s="11"/>
      <c r="F4551" s="11"/>
    </row>
    <row r="4552" spans="5:6" ht="12.75">
      <c r="E4552" s="11"/>
      <c r="F4552" s="11"/>
    </row>
    <row r="4553" spans="5:6" ht="12.75">
      <c r="E4553" s="11"/>
      <c r="F4553" s="11"/>
    </row>
    <row r="4554" spans="5:6" ht="12.75">
      <c r="E4554" s="11"/>
      <c r="F4554" s="11"/>
    </row>
    <row r="4555" spans="5:6" ht="12.75">
      <c r="E4555" s="11"/>
      <c r="F4555" s="11"/>
    </row>
    <row r="4556" spans="5:6" ht="12.75">
      <c r="E4556" s="11"/>
      <c r="F4556" s="11"/>
    </row>
    <row r="4557" spans="5:6" ht="12.75">
      <c r="E4557" s="11"/>
      <c r="F4557" s="11"/>
    </row>
    <row r="4558" spans="5:6" ht="12.75">
      <c r="E4558" s="11"/>
      <c r="F4558" s="11"/>
    </row>
    <row r="4559" spans="5:6" ht="12.75">
      <c r="E4559" s="11"/>
      <c r="F4559" s="11"/>
    </row>
    <row r="4560" spans="5:6" ht="12.75">
      <c r="E4560" s="11"/>
      <c r="F4560" s="11"/>
    </row>
    <row r="4561" spans="5:6" ht="12.75">
      <c r="E4561" s="11"/>
      <c r="F4561" s="11"/>
    </row>
    <row r="4562" spans="5:6" ht="12.75">
      <c r="E4562" s="11"/>
      <c r="F4562" s="11"/>
    </row>
    <row r="4563" spans="5:6" ht="12.75">
      <c r="E4563" s="11"/>
      <c r="F4563" s="11"/>
    </row>
    <row r="4564" spans="5:6" ht="12.75">
      <c r="E4564" s="11"/>
      <c r="F4564" s="11"/>
    </row>
    <row r="4565" spans="5:6" ht="12.75">
      <c r="E4565" s="11"/>
      <c r="F4565" s="11"/>
    </row>
    <row r="4566" spans="5:6" ht="12.75">
      <c r="E4566" s="11"/>
      <c r="F4566" s="11"/>
    </row>
    <row r="4567" spans="5:6" ht="12.75">
      <c r="E4567" s="11"/>
      <c r="F4567" s="11"/>
    </row>
    <row r="4568" spans="5:6" ht="12.75">
      <c r="E4568" s="11"/>
      <c r="F4568" s="11"/>
    </row>
    <row r="4569" spans="5:6" ht="12.75">
      <c r="E4569" s="11"/>
      <c r="F4569" s="11"/>
    </row>
    <row r="4570" spans="5:6" ht="12.75">
      <c r="E4570" s="11"/>
      <c r="F4570" s="11"/>
    </row>
    <row r="4571" spans="5:6" ht="12.75">
      <c r="E4571" s="11"/>
      <c r="F4571" s="11"/>
    </row>
    <row r="4572" spans="5:6" ht="12.75">
      <c r="E4572" s="11"/>
      <c r="F4572" s="11"/>
    </row>
    <row r="4573" spans="5:6" ht="12.75">
      <c r="E4573" s="11"/>
      <c r="F4573" s="11"/>
    </row>
    <row r="4574" spans="5:6" ht="12.75">
      <c r="E4574" s="11"/>
      <c r="F4574" s="11"/>
    </row>
    <row r="4575" spans="5:6" ht="12.75">
      <c r="E4575" s="11"/>
      <c r="F4575" s="11"/>
    </row>
    <row r="4576" spans="5:6" ht="12.75">
      <c r="E4576" s="11"/>
      <c r="F4576" s="11"/>
    </row>
    <row r="4577" spans="5:6" ht="12.75">
      <c r="E4577" s="11"/>
      <c r="F4577" s="11"/>
    </row>
    <row r="4578" spans="5:6" ht="12.75">
      <c r="E4578" s="11"/>
      <c r="F4578" s="11"/>
    </row>
    <row r="4579" spans="5:6" ht="12.75">
      <c r="E4579" s="11"/>
      <c r="F4579" s="11"/>
    </row>
    <row r="4580" spans="5:6" ht="12.75">
      <c r="E4580" s="11"/>
      <c r="F4580" s="11"/>
    </row>
    <row r="4581" spans="5:6" ht="12.75">
      <c r="E4581" s="11"/>
      <c r="F4581" s="11"/>
    </row>
    <row r="4582" spans="5:6" ht="12.75">
      <c r="E4582" s="11"/>
      <c r="F4582" s="11"/>
    </row>
    <row r="4583" spans="5:6" ht="12.75">
      <c r="E4583" s="11"/>
      <c r="F4583" s="11"/>
    </row>
    <row r="4584" spans="5:6" ht="12.75">
      <c r="E4584" s="11"/>
      <c r="F4584" s="11"/>
    </row>
    <row r="4585" spans="5:6" ht="12.75">
      <c r="E4585" s="11"/>
      <c r="F4585" s="11"/>
    </row>
    <row r="4586" spans="5:6" ht="12.75">
      <c r="E4586" s="11"/>
      <c r="F4586" s="11"/>
    </row>
    <row r="4587" spans="5:6" ht="12.75">
      <c r="E4587" s="11"/>
      <c r="F4587" s="11"/>
    </row>
    <row r="4588" spans="5:6" ht="12.75">
      <c r="E4588" s="11"/>
      <c r="F4588" s="11"/>
    </row>
    <row r="4589" spans="5:6" ht="12.75">
      <c r="E4589" s="11"/>
      <c r="F4589" s="11"/>
    </row>
    <row r="4590" spans="5:6" ht="12.75">
      <c r="E4590" s="11"/>
      <c r="F4590" s="11"/>
    </row>
    <row r="4591" spans="5:6" ht="12.75">
      <c r="E4591" s="11"/>
      <c r="F4591" s="11"/>
    </row>
    <row r="4592" spans="5:6" ht="12.75">
      <c r="E4592" s="11"/>
      <c r="F4592" s="11"/>
    </row>
    <row r="4593" spans="5:6" ht="12.75">
      <c r="E4593" s="11"/>
      <c r="F4593" s="11"/>
    </row>
    <row r="4594" spans="5:6" ht="12.75">
      <c r="E4594" s="11"/>
      <c r="F4594" s="11"/>
    </row>
    <row r="4595" spans="5:6" ht="12.75">
      <c r="E4595" s="11"/>
      <c r="F4595" s="11"/>
    </row>
    <row r="4596" spans="5:6" ht="12.75">
      <c r="E4596" s="11"/>
      <c r="F4596" s="11"/>
    </row>
    <row r="4597" spans="5:6" ht="12.75">
      <c r="E4597" s="11"/>
      <c r="F4597" s="11"/>
    </row>
    <row r="4598" spans="5:6" ht="12.75">
      <c r="E4598" s="11"/>
      <c r="F4598" s="11"/>
    </row>
    <row r="4599" spans="5:6" ht="12.75">
      <c r="E4599" s="11"/>
      <c r="F4599" s="11"/>
    </row>
    <row r="4600" spans="5:6" ht="12.75">
      <c r="E4600" s="11"/>
      <c r="F4600" s="11"/>
    </row>
    <row r="4601" spans="5:6" ht="12.75">
      <c r="E4601" s="11"/>
      <c r="F4601" s="11"/>
    </row>
    <row r="4602" spans="5:6" ht="12.75">
      <c r="E4602" s="11"/>
      <c r="F4602" s="11"/>
    </row>
    <row r="4603" spans="5:6" ht="12.75">
      <c r="E4603" s="11"/>
      <c r="F4603" s="11"/>
    </row>
    <row r="4604" spans="5:6" ht="12.75">
      <c r="E4604" s="11"/>
      <c r="F4604" s="11"/>
    </row>
    <row r="4605" spans="5:6" ht="12.75">
      <c r="E4605" s="11"/>
      <c r="F4605" s="11"/>
    </row>
    <row r="4606" spans="5:6" ht="12.75">
      <c r="E4606" s="11"/>
      <c r="F4606" s="11"/>
    </row>
    <row r="4607" spans="5:6" ht="12.75">
      <c r="E4607" s="11"/>
      <c r="F4607" s="11"/>
    </row>
    <row r="4608" spans="5:6" ht="12.75">
      <c r="E4608" s="11"/>
      <c r="F4608" s="11"/>
    </row>
    <row r="4609" spans="5:6" ht="12.75">
      <c r="E4609" s="11"/>
      <c r="F4609" s="11"/>
    </row>
    <row r="4610" spans="5:6" ht="12.75">
      <c r="E4610" s="11"/>
      <c r="F4610" s="11"/>
    </row>
    <row r="4611" spans="5:6" ht="12.75">
      <c r="E4611" s="11"/>
      <c r="F4611" s="11"/>
    </row>
    <row r="4612" spans="5:6" ht="12.75">
      <c r="E4612" s="11"/>
      <c r="F4612" s="11"/>
    </row>
    <row r="4613" spans="5:6" ht="12.75">
      <c r="E4613" s="11"/>
      <c r="F4613" s="11"/>
    </row>
    <row r="4614" spans="5:6" ht="12.75">
      <c r="E4614" s="11"/>
      <c r="F4614" s="11"/>
    </row>
    <row r="4615" spans="5:6" ht="12.75">
      <c r="E4615" s="11"/>
      <c r="F4615" s="11"/>
    </row>
    <row r="4616" spans="5:6" ht="12.75">
      <c r="E4616" s="11"/>
      <c r="F4616" s="11"/>
    </row>
    <row r="4617" spans="5:6" ht="12.75">
      <c r="E4617" s="11"/>
      <c r="F4617" s="11"/>
    </row>
    <row r="4618" spans="5:6" ht="12.75">
      <c r="E4618" s="11"/>
      <c r="F4618" s="11"/>
    </row>
    <row r="4619" spans="5:6" ht="12.75">
      <c r="E4619" s="11"/>
      <c r="F4619" s="11"/>
    </row>
    <row r="4620" spans="5:6" ht="12.75">
      <c r="E4620" s="11"/>
      <c r="F4620" s="11"/>
    </row>
    <row r="4621" spans="5:6" ht="12.75">
      <c r="E4621" s="11"/>
      <c r="F4621" s="11"/>
    </row>
    <row r="4622" spans="5:6" ht="12.75">
      <c r="E4622" s="11"/>
      <c r="F4622" s="11"/>
    </row>
    <row r="4623" spans="5:6" ht="12.75">
      <c r="E4623" s="11"/>
      <c r="F4623" s="11"/>
    </row>
    <row r="4624" spans="5:6" ht="12.75">
      <c r="E4624" s="11"/>
      <c r="F4624" s="11"/>
    </row>
    <row r="4625" spans="5:6" ht="12.75">
      <c r="E4625" s="11"/>
      <c r="F4625" s="11"/>
    </row>
    <row r="4626" spans="5:6" ht="12.75">
      <c r="E4626" s="11"/>
      <c r="F4626" s="11"/>
    </row>
    <row r="4627" spans="5:6" ht="12.75">
      <c r="E4627" s="11"/>
      <c r="F4627" s="11"/>
    </row>
    <row r="4628" spans="5:6" ht="12.75">
      <c r="E4628" s="11"/>
      <c r="F4628" s="11"/>
    </row>
    <row r="4629" spans="5:6" ht="12.75">
      <c r="E4629" s="11"/>
      <c r="F4629" s="11"/>
    </row>
    <row r="4630" spans="5:6" ht="12.75">
      <c r="E4630" s="11"/>
      <c r="F4630" s="11"/>
    </row>
    <row r="4631" spans="5:6" ht="12.75">
      <c r="E4631" s="11"/>
      <c r="F4631" s="11"/>
    </row>
    <row r="4632" spans="5:6" ht="12.75">
      <c r="E4632" s="11"/>
      <c r="F4632" s="11"/>
    </row>
    <row r="4633" spans="5:6" ht="12.75">
      <c r="E4633" s="11"/>
      <c r="F4633" s="11"/>
    </row>
    <row r="4634" spans="5:6" ht="12.75">
      <c r="E4634" s="11"/>
      <c r="F4634" s="11"/>
    </row>
    <row r="4635" spans="5:6" ht="12.75">
      <c r="E4635" s="11"/>
      <c r="F4635" s="11"/>
    </row>
    <row r="4636" spans="5:6" ht="12.75">
      <c r="E4636" s="11"/>
      <c r="F4636" s="11"/>
    </row>
    <row r="4637" spans="5:6" ht="12.75">
      <c r="E4637" s="11"/>
      <c r="F4637" s="11"/>
    </row>
    <row r="4638" spans="5:6" ht="12.75">
      <c r="E4638" s="11"/>
      <c r="F4638" s="11"/>
    </row>
    <row r="4639" spans="5:6" ht="12.75">
      <c r="E4639" s="11"/>
      <c r="F4639" s="11"/>
    </row>
    <row r="4640" spans="5:6" ht="12.75">
      <c r="E4640" s="11"/>
      <c r="F4640" s="11"/>
    </row>
    <row r="4641" spans="5:6" ht="12.75">
      <c r="E4641" s="11"/>
      <c r="F4641" s="11"/>
    </row>
    <row r="4642" spans="5:6" ht="12.75">
      <c r="E4642" s="11"/>
      <c r="F4642" s="11"/>
    </row>
    <row r="4643" spans="5:6" ht="12.75">
      <c r="E4643" s="11"/>
      <c r="F4643" s="11"/>
    </row>
    <row r="4644" spans="5:6" ht="12.75">
      <c r="E4644" s="11"/>
      <c r="F4644" s="11"/>
    </row>
    <row r="4645" spans="5:6" ht="12.75">
      <c r="E4645" s="11"/>
      <c r="F4645" s="11"/>
    </row>
    <row r="4646" spans="5:6" ht="12.75">
      <c r="E4646" s="11"/>
      <c r="F4646" s="11"/>
    </row>
    <row r="4647" spans="5:6" ht="12.75">
      <c r="E4647" s="11"/>
      <c r="F4647" s="11"/>
    </row>
    <row r="4648" spans="5:6" ht="12.75">
      <c r="E4648" s="11"/>
      <c r="F4648" s="11"/>
    </row>
    <row r="4649" spans="5:6" ht="12.75">
      <c r="E4649" s="11"/>
      <c r="F4649" s="11"/>
    </row>
    <row r="4650" spans="5:6" ht="12.75">
      <c r="E4650" s="11"/>
      <c r="F4650" s="11"/>
    </row>
    <row r="4651" spans="5:6" ht="12.75">
      <c r="E4651" s="11"/>
      <c r="F4651" s="11"/>
    </row>
    <row r="4652" spans="5:6" ht="12.75">
      <c r="E4652" s="11"/>
      <c r="F4652" s="11"/>
    </row>
    <row r="4653" spans="5:6" ht="12.75">
      <c r="E4653" s="11"/>
      <c r="F4653" s="11"/>
    </row>
    <row r="4654" spans="5:6" ht="12.75">
      <c r="E4654" s="11"/>
      <c r="F4654" s="11"/>
    </row>
    <row r="4655" spans="5:6" ht="12.75">
      <c r="E4655" s="11"/>
      <c r="F4655" s="11"/>
    </row>
    <row r="4656" spans="5:6" ht="12.75">
      <c r="E4656" s="11"/>
      <c r="F4656" s="11"/>
    </row>
    <row r="4657" spans="5:6" ht="12.75">
      <c r="E4657" s="11"/>
      <c r="F4657" s="11"/>
    </row>
    <row r="4658" spans="5:6" ht="12.75">
      <c r="E4658" s="11"/>
      <c r="F4658" s="11"/>
    </row>
    <row r="4659" spans="5:6" ht="12.75">
      <c r="E4659" s="11"/>
      <c r="F4659" s="11"/>
    </row>
    <row r="4660" spans="5:6" ht="12.75">
      <c r="E4660" s="11"/>
      <c r="F4660" s="11"/>
    </row>
    <row r="4661" spans="5:6" ht="12.75">
      <c r="E4661" s="11"/>
      <c r="F4661" s="11"/>
    </row>
    <row r="4662" spans="5:6" ht="12.75">
      <c r="E4662" s="11"/>
      <c r="F4662" s="11"/>
    </row>
    <row r="4663" spans="5:6" ht="12.75">
      <c r="E4663" s="11"/>
      <c r="F4663" s="11"/>
    </row>
    <row r="4664" spans="5:6" ht="12.75">
      <c r="E4664" s="11"/>
      <c r="F4664" s="11"/>
    </row>
    <row r="4665" spans="5:6" ht="12.75">
      <c r="E4665" s="11"/>
      <c r="F4665" s="11"/>
    </row>
    <row r="4666" spans="5:6" ht="12.75">
      <c r="E4666" s="11"/>
      <c r="F4666" s="11"/>
    </row>
    <row r="4667" spans="5:6" ht="12.75">
      <c r="E4667" s="11"/>
      <c r="F4667" s="11"/>
    </row>
    <row r="4668" spans="5:6" ht="12.75">
      <c r="E4668" s="11"/>
      <c r="F4668" s="11"/>
    </row>
    <row r="4669" spans="5:6" ht="12.75">
      <c r="E4669" s="11"/>
      <c r="F4669" s="11"/>
    </row>
    <row r="4670" spans="5:6" ht="12.75">
      <c r="E4670" s="11"/>
      <c r="F4670" s="11"/>
    </row>
    <row r="4671" spans="5:6" ht="12.75">
      <c r="E4671" s="11"/>
      <c r="F4671" s="11"/>
    </row>
    <row r="4672" spans="5:6" ht="12.75">
      <c r="E4672" s="11"/>
      <c r="F4672" s="11"/>
    </row>
    <row r="4673" spans="5:6" ht="12.75">
      <c r="E4673" s="11"/>
      <c r="F4673" s="11"/>
    </row>
    <row r="4674" spans="5:6" ht="12.75">
      <c r="E4674" s="11"/>
      <c r="F4674" s="11"/>
    </row>
    <row r="4675" spans="5:6" ht="12.75">
      <c r="E4675" s="11"/>
      <c r="F4675" s="11"/>
    </row>
    <row r="4676" spans="5:6" ht="12.75">
      <c r="E4676" s="11"/>
      <c r="F4676" s="11"/>
    </row>
    <row r="4677" spans="5:6" ht="12.75">
      <c r="E4677" s="11"/>
      <c r="F4677" s="11"/>
    </row>
    <row r="4678" spans="5:6" ht="12.75">
      <c r="E4678" s="11"/>
      <c r="F4678" s="11"/>
    </row>
    <row r="4679" spans="5:6" ht="12.75">
      <c r="E4679" s="11"/>
      <c r="F4679" s="11"/>
    </row>
    <row r="4680" spans="5:6" ht="12.75">
      <c r="E4680" s="11"/>
      <c r="F4680" s="11"/>
    </row>
    <row r="4681" spans="5:6" ht="12.75">
      <c r="E4681" s="11"/>
      <c r="F4681" s="11"/>
    </row>
    <row r="4682" spans="5:6" ht="12.75">
      <c r="E4682" s="11"/>
      <c r="F4682" s="11"/>
    </row>
    <row r="4683" spans="5:6" ht="12.75">
      <c r="E4683" s="11"/>
      <c r="F4683" s="11"/>
    </row>
    <row r="4684" spans="5:6" ht="12.75">
      <c r="E4684" s="11"/>
      <c r="F4684" s="11"/>
    </row>
    <row r="4685" spans="5:6" ht="12.75">
      <c r="E4685" s="11"/>
      <c r="F4685" s="11"/>
    </row>
    <row r="4686" spans="5:6" ht="12.75">
      <c r="E4686" s="11"/>
      <c r="F4686" s="11"/>
    </row>
    <row r="4687" spans="5:6" ht="12.75">
      <c r="E4687" s="11"/>
      <c r="F4687" s="11"/>
    </row>
    <row r="4688" spans="5:6" ht="12.75">
      <c r="E4688" s="11"/>
      <c r="F4688" s="11"/>
    </row>
    <row r="4689" spans="5:6" ht="12.75">
      <c r="E4689" s="11"/>
      <c r="F4689" s="11"/>
    </row>
    <row r="4690" spans="5:6" ht="12.75">
      <c r="E4690" s="11"/>
      <c r="F4690" s="11"/>
    </row>
    <row r="4691" spans="5:6" ht="12.75">
      <c r="E4691" s="11"/>
      <c r="F4691" s="11"/>
    </row>
    <row r="4692" spans="5:6" ht="12.75">
      <c r="E4692" s="11"/>
      <c r="F4692" s="11"/>
    </row>
    <row r="4693" spans="5:6" ht="12.75">
      <c r="E4693" s="11"/>
      <c r="F4693" s="11"/>
    </row>
    <row r="4694" spans="5:6" ht="12.75">
      <c r="E4694" s="11"/>
      <c r="F4694" s="11"/>
    </row>
    <row r="4695" spans="5:6" ht="12.75">
      <c r="E4695" s="11"/>
      <c r="F4695" s="11"/>
    </row>
    <row r="4696" spans="5:6" ht="12.75">
      <c r="E4696" s="11"/>
      <c r="F4696" s="11"/>
    </row>
    <row r="4697" spans="5:6" ht="12.75">
      <c r="E4697" s="11"/>
      <c r="F4697" s="11"/>
    </row>
    <row r="4698" spans="5:6" ht="12.75">
      <c r="E4698" s="11"/>
      <c r="F4698" s="11"/>
    </row>
    <row r="4699" spans="5:6" ht="12.75">
      <c r="E4699" s="11"/>
      <c r="F4699" s="11"/>
    </row>
    <row r="4700" spans="5:6" ht="12.75">
      <c r="E4700" s="11"/>
      <c r="F4700" s="11"/>
    </row>
    <row r="4701" spans="5:6" ht="12.75">
      <c r="E4701" s="11"/>
      <c r="F4701" s="11"/>
    </row>
    <row r="4702" spans="5:6" ht="12.75">
      <c r="E4702" s="11"/>
      <c r="F4702" s="11"/>
    </row>
    <row r="4703" spans="5:6" ht="12.75">
      <c r="E4703" s="11"/>
      <c r="F4703" s="11"/>
    </row>
    <row r="4704" spans="5:6" ht="12.75">
      <c r="E4704" s="11"/>
      <c r="F4704" s="11"/>
    </row>
    <row r="4705" spans="5:6" ht="12.75">
      <c r="E4705" s="11"/>
      <c r="F4705" s="11"/>
    </row>
    <row r="4706" spans="5:6" ht="12.75">
      <c r="E4706" s="11"/>
      <c r="F4706" s="11"/>
    </row>
    <row r="4707" spans="5:6" ht="12.75">
      <c r="E4707" s="11"/>
      <c r="F4707" s="11"/>
    </row>
    <row r="4708" spans="5:6" ht="12.75">
      <c r="E4708" s="11"/>
      <c r="F4708" s="11"/>
    </row>
    <row r="4709" spans="5:6" ht="12.75">
      <c r="E4709" s="11"/>
      <c r="F4709" s="11"/>
    </row>
    <row r="4710" spans="5:6" ht="12.75">
      <c r="E4710" s="11"/>
      <c r="F4710" s="11"/>
    </row>
    <row r="4711" spans="5:6" ht="12.75">
      <c r="E4711" s="11"/>
      <c r="F4711" s="11"/>
    </row>
    <row r="4712" spans="5:6" ht="12.75">
      <c r="E4712" s="11"/>
      <c r="F4712" s="11"/>
    </row>
    <row r="4713" spans="5:6" ht="12.75">
      <c r="E4713" s="11"/>
      <c r="F4713" s="11"/>
    </row>
    <row r="4714" spans="5:6" ht="12.75">
      <c r="E4714" s="11"/>
      <c r="F4714" s="11"/>
    </row>
    <row r="4715" spans="5:6" ht="12.75">
      <c r="E4715" s="11"/>
      <c r="F4715" s="11"/>
    </row>
    <row r="4716" spans="5:6" ht="12.75">
      <c r="E4716" s="11"/>
      <c r="F4716" s="11"/>
    </row>
    <row r="4717" spans="5:6" ht="12.75">
      <c r="E4717" s="11"/>
      <c r="F4717" s="11"/>
    </row>
    <row r="4718" spans="5:6" ht="12.75">
      <c r="E4718" s="11"/>
      <c r="F4718" s="11"/>
    </row>
    <row r="4719" spans="5:6" ht="12.75">
      <c r="E4719" s="11"/>
      <c r="F4719" s="11"/>
    </row>
    <row r="4720" spans="5:6" ht="12.75">
      <c r="E4720" s="11"/>
      <c r="F4720" s="11"/>
    </row>
    <row r="4721" spans="5:6" ht="12.75">
      <c r="E4721" s="11"/>
      <c r="F4721" s="11"/>
    </row>
    <row r="4722" spans="5:6" ht="12.75">
      <c r="E4722" s="11"/>
      <c r="F4722" s="11"/>
    </row>
    <row r="4723" spans="5:6" ht="12.75">
      <c r="E4723" s="11"/>
      <c r="F4723" s="11"/>
    </row>
    <row r="4724" spans="5:6" ht="12.75">
      <c r="E4724" s="11"/>
      <c r="F4724" s="11"/>
    </row>
    <row r="4725" spans="5:6" ht="12.75">
      <c r="E4725" s="11"/>
      <c r="F4725" s="11"/>
    </row>
    <row r="4726" spans="5:6" ht="12.75">
      <c r="E4726" s="11"/>
      <c r="F4726" s="11"/>
    </row>
    <row r="4727" spans="5:6" ht="12.75">
      <c r="E4727" s="11"/>
      <c r="F4727" s="11"/>
    </row>
    <row r="4728" spans="5:6" ht="12.75">
      <c r="E4728" s="11"/>
      <c r="F4728" s="11"/>
    </row>
    <row r="4729" spans="5:6" ht="12.75">
      <c r="E4729" s="11"/>
      <c r="F4729" s="11"/>
    </row>
    <row r="4730" spans="5:6" ht="12.75">
      <c r="E4730" s="11"/>
      <c r="F4730" s="11"/>
    </row>
    <row r="4731" spans="5:6" ht="12.75">
      <c r="E4731" s="11"/>
      <c r="F4731" s="11"/>
    </row>
    <row r="4732" spans="5:6" ht="12.75">
      <c r="E4732" s="11"/>
      <c r="F4732" s="11"/>
    </row>
    <row r="4733" spans="5:6" ht="12.75">
      <c r="E4733" s="11"/>
      <c r="F4733" s="11"/>
    </row>
    <row r="4734" spans="5:6" ht="12.75">
      <c r="E4734" s="11"/>
      <c r="F4734" s="11"/>
    </row>
    <row r="4735" spans="5:6" ht="12.75">
      <c r="E4735" s="11"/>
      <c r="F4735" s="11"/>
    </row>
    <row r="4736" spans="5:6" ht="12.75">
      <c r="E4736" s="11"/>
      <c r="F4736" s="11"/>
    </row>
    <row r="4737" spans="5:6" ht="12.75">
      <c r="E4737" s="11"/>
      <c r="F4737" s="11"/>
    </row>
    <row r="4738" spans="5:6" ht="12.75">
      <c r="E4738" s="11"/>
      <c r="F4738" s="11"/>
    </row>
    <row r="4739" spans="5:6" ht="12.75">
      <c r="E4739" s="11"/>
      <c r="F4739" s="11"/>
    </row>
    <row r="4740" spans="5:6" ht="12.75">
      <c r="E4740" s="11"/>
      <c r="F4740" s="11"/>
    </row>
    <row r="4741" spans="5:6" ht="12.75">
      <c r="E4741" s="11"/>
      <c r="F4741" s="11"/>
    </row>
    <row r="4742" spans="5:6" ht="12.75">
      <c r="E4742" s="11"/>
      <c r="F4742" s="11"/>
    </row>
    <row r="4743" spans="5:6" ht="12.75">
      <c r="E4743" s="11"/>
      <c r="F4743" s="11"/>
    </row>
    <row r="4744" spans="5:6" ht="12.75">
      <c r="E4744" s="11"/>
      <c r="F4744" s="11"/>
    </row>
    <row r="4745" spans="5:6" ht="12.75">
      <c r="E4745" s="11"/>
      <c r="F4745" s="11"/>
    </row>
    <row r="4746" spans="5:6" ht="12.75">
      <c r="E4746" s="11"/>
      <c r="F4746" s="11"/>
    </row>
    <row r="4747" spans="5:6" ht="12.75">
      <c r="E4747" s="11"/>
      <c r="F4747" s="11"/>
    </row>
    <row r="4748" spans="5:6" ht="12.75">
      <c r="E4748" s="11"/>
      <c r="F4748" s="11"/>
    </row>
    <row r="4749" spans="5:6" ht="12.75">
      <c r="E4749" s="11"/>
      <c r="F4749" s="11"/>
    </row>
    <row r="4750" spans="5:6" ht="12.75">
      <c r="E4750" s="11"/>
      <c r="F4750" s="11"/>
    </row>
    <row r="4751" spans="5:6" ht="12.75">
      <c r="E4751" s="11"/>
      <c r="F4751" s="11"/>
    </row>
    <row r="4752" spans="5:6" ht="12.75">
      <c r="E4752" s="11"/>
      <c r="F4752" s="11"/>
    </row>
    <row r="4753" spans="5:6" ht="12.75">
      <c r="E4753" s="11"/>
      <c r="F4753" s="11"/>
    </row>
    <row r="4754" spans="5:6" ht="12.75">
      <c r="E4754" s="11"/>
      <c r="F4754" s="11"/>
    </row>
    <row r="4755" spans="5:6" ht="12.75">
      <c r="E4755" s="11"/>
      <c r="F4755" s="11"/>
    </row>
    <row r="4756" spans="5:6" ht="12.75">
      <c r="E4756" s="11"/>
      <c r="F4756" s="11"/>
    </row>
    <row r="4757" spans="5:6" ht="12.75">
      <c r="E4757" s="11"/>
      <c r="F4757" s="11"/>
    </row>
    <row r="4758" spans="5:6" ht="12.75">
      <c r="E4758" s="11"/>
      <c r="F4758" s="11"/>
    </row>
    <row r="4759" spans="5:6" ht="12.75">
      <c r="E4759" s="11"/>
      <c r="F4759" s="11"/>
    </row>
    <row r="4760" spans="5:6" ht="12.75">
      <c r="E4760" s="11"/>
      <c r="F4760" s="11"/>
    </row>
    <row r="4761" spans="5:6" ht="12.75">
      <c r="E4761" s="11"/>
      <c r="F4761" s="11"/>
    </row>
    <row r="4762" spans="5:6" ht="12.75">
      <c r="E4762" s="11"/>
      <c r="F4762" s="11"/>
    </row>
    <row r="4763" spans="5:6" ht="12.75">
      <c r="E4763" s="11"/>
      <c r="F4763" s="11"/>
    </row>
    <row r="4764" spans="5:6" ht="12.75">
      <c r="E4764" s="11"/>
      <c r="F4764" s="11"/>
    </row>
    <row r="4765" spans="5:6" ht="12.75">
      <c r="E4765" s="11"/>
      <c r="F4765" s="11"/>
    </row>
    <row r="4766" spans="5:6" ht="12.75">
      <c r="E4766" s="11"/>
      <c r="F4766" s="11"/>
    </row>
    <row r="4767" spans="5:6" ht="12.75">
      <c r="E4767" s="11"/>
      <c r="F4767" s="11"/>
    </row>
    <row r="4768" spans="5:6" ht="12.75">
      <c r="E4768" s="11"/>
      <c r="F4768" s="11"/>
    </row>
    <row r="4769" spans="5:6" ht="12.75">
      <c r="E4769" s="11"/>
      <c r="F4769" s="11"/>
    </row>
    <row r="4770" spans="5:6" ht="12.75">
      <c r="E4770" s="11"/>
      <c r="F4770" s="11"/>
    </row>
    <row r="4771" spans="5:6" ht="12.75">
      <c r="E4771" s="11"/>
      <c r="F4771" s="11"/>
    </row>
    <row r="4772" spans="5:6" ht="12.75">
      <c r="E4772" s="11"/>
      <c r="F4772" s="11"/>
    </row>
    <row r="4773" spans="5:6" ht="12.75">
      <c r="E4773" s="11"/>
      <c r="F4773" s="11"/>
    </row>
    <row r="4774" spans="5:6" ht="12.75">
      <c r="E4774" s="11"/>
      <c r="F4774" s="11"/>
    </row>
    <row r="4775" spans="5:6" ht="12.75">
      <c r="E4775" s="11"/>
      <c r="F4775" s="11"/>
    </row>
    <row r="4776" spans="5:6" ht="12.75">
      <c r="E4776" s="11"/>
      <c r="F4776" s="11"/>
    </row>
    <row r="4777" spans="5:6" ht="12.75">
      <c r="E4777" s="11"/>
      <c r="F4777" s="11"/>
    </row>
    <row r="4778" spans="5:6" ht="12.75">
      <c r="E4778" s="11"/>
      <c r="F4778" s="11"/>
    </row>
    <row r="4779" spans="5:6" ht="12.75">
      <c r="E4779" s="11"/>
      <c r="F4779" s="11"/>
    </row>
    <row r="4780" spans="5:6" ht="12.75">
      <c r="E4780" s="11"/>
      <c r="F4780" s="11"/>
    </row>
    <row r="4781" spans="5:6" ht="12.75">
      <c r="E4781" s="11"/>
      <c r="F4781" s="11"/>
    </row>
    <row r="4782" spans="5:6" ht="12.75">
      <c r="E4782" s="11"/>
      <c r="F4782" s="11"/>
    </row>
    <row r="4783" spans="5:6" ht="12.75">
      <c r="E4783" s="11"/>
      <c r="F4783" s="11"/>
    </row>
    <row r="4784" spans="5:6" ht="12.75">
      <c r="E4784" s="11"/>
      <c r="F4784" s="11"/>
    </row>
    <row r="4785" spans="5:6" ht="12.75">
      <c r="E4785" s="11"/>
      <c r="F4785" s="11"/>
    </row>
    <row r="4786" spans="5:6" ht="12.75">
      <c r="E4786" s="11"/>
      <c r="F4786" s="11"/>
    </row>
    <row r="4787" spans="5:6" ht="12.75">
      <c r="E4787" s="11"/>
      <c r="F4787" s="11"/>
    </row>
    <row r="4788" spans="5:6" ht="12.75">
      <c r="E4788" s="11"/>
      <c r="F4788" s="11"/>
    </row>
    <row r="4789" spans="5:6" ht="12.75">
      <c r="E4789" s="11"/>
      <c r="F4789" s="11"/>
    </row>
    <row r="4790" spans="5:6" ht="12.75">
      <c r="E4790" s="11"/>
      <c r="F4790" s="11"/>
    </row>
    <row r="4791" spans="5:6" ht="12.75">
      <c r="E4791" s="11"/>
      <c r="F4791" s="11"/>
    </row>
    <row r="4792" spans="5:6" ht="12.75">
      <c r="E4792" s="11"/>
      <c r="F4792" s="11"/>
    </row>
    <row r="4793" spans="5:6" ht="12.75">
      <c r="E4793" s="11"/>
      <c r="F4793" s="11"/>
    </row>
    <row r="4794" spans="5:6" ht="12.75">
      <c r="E4794" s="11"/>
      <c r="F4794" s="11"/>
    </row>
    <row r="4795" spans="5:6" ht="12.75">
      <c r="E4795" s="11"/>
      <c r="F4795" s="11"/>
    </row>
    <row r="4796" spans="5:6" ht="12.75">
      <c r="E4796" s="11"/>
      <c r="F4796" s="11"/>
    </row>
    <row r="4797" spans="5:6" ht="12.75">
      <c r="E4797" s="11"/>
      <c r="F4797" s="11"/>
    </row>
    <row r="4798" spans="5:6" ht="12.75">
      <c r="E4798" s="11"/>
      <c r="F4798" s="11"/>
    </row>
    <row r="4799" spans="5:6" ht="12.75">
      <c r="E4799" s="11"/>
      <c r="F4799" s="11"/>
    </row>
    <row r="4800" spans="5:6" ht="12.75">
      <c r="E4800" s="11"/>
      <c r="F4800" s="11"/>
    </row>
    <row r="4801" spans="5:6" ht="12.75">
      <c r="E4801" s="11"/>
      <c r="F4801" s="11"/>
    </row>
    <row r="4802" spans="5:6" ht="12.75">
      <c r="E4802" s="11"/>
      <c r="F4802" s="11"/>
    </row>
    <row r="4803" spans="5:6" ht="12.75">
      <c r="E4803" s="11"/>
      <c r="F4803" s="11"/>
    </row>
    <row r="4804" spans="5:6" ht="12.75">
      <c r="E4804" s="11"/>
      <c r="F4804" s="11"/>
    </row>
    <row r="4805" spans="5:6" ht="12.75">
      <c r="E4805" s="11"/>
      <c r="F4805" s="11"/>
    </row>
    <row r="4806" spans="5:6" ht="12.75">
      <c r="E4806" s="11"/>
      <c r="F4806" s="11"/>
    </row>
    <row r="4807" spans="5:6" ht="12.75">
      <c r="E4807" s="11"/>
      <c r="F4807" s="11"/>
    </row>
    <row r="4808" spans="5:6" ht="12.75">
      <c r="E4808" s="11"/>
      <c r="F4808" s="11"/>
    </row>
    <row r="4809" spans="5:6" ht="12.75">
      <c r="E4809" s="11"/>
      <c r="F4809" s="11"/>
    </row>
    <row r="4810" spans="5:6" ht="12.75">
      <c r="E4810" s="11"/>
      <c r="F4810" s="11"/>
    </row>
    <row r="4811" spans="5:6" ht="12.75">
      <c r="E4811" s="11"/>
      <c r="F4811" s="11"/>
    </row>
    <row r="4812" spans="5:6" ht="12.75">
      <c r="E4812" s="11"/>
      <c r="F4812" s="11"/>
    </row>
    <row r="4813" spans="5:6" ht="12.75">
      <c r="E4813" s="11"/>
      <c r="F4813" s="11"/>
    </row>
    <row r="4814" spans="5:6" ht="12.75">
      <c r="E4814" s="11"/>
      <c r="F4814" s="11"/>
    </row>
    <row r="4815" spans="5:6" ht="12.75">
      <c r="E4815" s="11"/>
      <c r="F4815" s="11"/>
    </row>
    <row r="4816" spans="5:6" ht="12.75">
      <c r="E4816" s="11"/>
      <c r="F4816" s="11"/>
    </row>
    <row r="4817" spans="5:6" ht="12.75">
      <c r="E4817" s="11"/>
      <c r="F4817" s="11"/>
    </row>
    <row r="4818" spans="5:6" ht="12.75">
      <c r="E4818" s="11"/>
      <c r="F4818" s="11"/>
    </row>
    <row r="4819" spans="5:6" ht="12.75">
      <c r="E4819" s="11"/>
      <c r="F4819" s="11"/>
    </row>
    <row r="4820" spans="5:6" ht="12.75">
      <c r="E4820" s="11"/>
      <c r="F4820" s="11"/>
    </row>
    <row r="4821" spans="5:6" ht="12.75">
      <c r="E4821" s="11"/>
      <c r="F4821" s="11"/>
    </row>
    <row r="4822" spans="5:6" ht="12.75">
      <c r="E4822" s="11"/>
      <c r="F4822" s="11"/>
    </row>
    <row r="4823" spans="5:6" ht="12.75">
      <c r="E4823" s="11"/>
      <c r="F4823" s="11"/>
    </row>
    <row r="4824" spans="5:6" ht="12.75">
      <c r="E4824" s="11"/>
      <c r="F4824" s="11"/>
    </row>
    <row r="4825" spans="5:6" ht="12.75">
      <c r="E4825" s="11"/>
      <c r="F4825" s="11"/>
    </row>
    <row r="4826" spans="5:6" ht="12.75">
      <c r="E4826" s="11"/>
      <c r="F4826" s="11"/>
    </row>
    <row r="4827" spans="5:6" ht="12.75">
      <c r="E4827" s="11"/>
      <c r="F4827" s="11"/>
    </row>
    <row r="4828" spans="5:6" ht="12.75">
      <c r="E4828" s="11"/>
      <c r="F4828" s="11"/>
    </row>
    <row r="4829" spans="5:6" ht="12.75">
      <c r="E4829" s="11"/>
      <c r="F4829" s="11"/>
    </row>
    <row r="4830" spans="5:6" ht="12.75">
      <c r="E4830" s="11"/>
      <c r="F4830" s="11"/>
    </row>
    <row r="4831" spans="5:6" ht="12.75">
      <c r="E4831" s="11"/>
      <c r="F4831" s="11"/>
    </row>
    <row r="4832" spans="5:6" ht="12.75">
      <c r="E4832" s="11"/>
      <c r="F4832" s="11"/>
    </row>
    <row r="4833" spans="5:6" ht="12.75">
      <c r="E4833" s="11"/>
      <c r="F4833" s="11"/>
    </row>
    <row r="4834" spans="5:6" ht="12.75">
      <c r="E4834" s="11"/>
      <c r="F4834" s="11"/>
    </row>
    <row r="4835" spans="5:6" ht="12.75">
      <c r="E4835" s="11"/>
      <c r="F4835" s="11"/>
    </row>
    <row r="4836" spans="5:6" ht="12.75">
      <c r="E4836" s="11"/>
      <c r="F4836" s="11"/>
    </row>
    <row r="4837" spans="5:6" ht="12.75">
      <c r="E4837" s="11"/>
      <c r="F4837" s="11"/>
    </row>
    <row r="4838" spans="5:6" ht="12.75">
      <c r="E4838" s="11"/>
      <c r="F4838" s="11"/>
    </row>
    <row r="4839" spans="5:6" ht="12.75">
      <c r="E4839" s="11"/>
      <c r="F4839" s="11"/>
    </row>
    <row r="4840" spans="5:6" ht="12.75">
      <c r="E4840" s="11"/>
      <c r="F4840" s="11"/>
    </row>
    <row r="4841" spans="5:6" ht="12.75">
      <c r="E4841" s="11"/>
      <c r="F4841" s="11"/>
    </row>
    <row r="4842" spans="5:6" ht="12.75">
      <c r="E4842" s="11"/>
      <c r="F4842" s="11"/>
    </row>
    <row r="4843" spans="5:6" ht="12.75">
      <c r="E4843" s="11"/>
      <c r="F4843" s="11"/>
    </row>
    <row r="4844" spans="5:6" ht="12.75">
      <c r="E4844" s="11"/>
      <c r="F4844" s="11"/>
    </row>
    <row r="4845" spans="5:6" ht="12.75">
      <c r="E4845" s="11"/>
      <c r="F4845" s="11"/>
    </row>
    <row r="4846" spans="5:6" ht="12.75">
      <c r="E4846" s="11"/>
      <c r="F4846" s="11"/>
    </row>
    <row r="4847" spans="5:6" ht="12.75">
      <c r="E4847" s="11"/>
      <c r="F4847" s="11"/>
    </row>
    <row r="4848" spans="5:6" ht="12.75">
      <c r="E4848" s="11"/>
      <c r="F4848" s="11"/>
    </row>
    <row r="4849" spans="5:6" ht="12.75">
      <c r="E4849" s="11"/>
      <c r="F4849" s="11"/>
    </row>
    <row r="4850" spans="5:6" ht="12.75">
      <c r="E4850" s="11"/>
      <c r="F4850" s="11"/>
    </row>
    <row r="4851" spans="5:6" ht="12.75">
      <c r="E4851" s="11"/>
      <c r="F4851" s="11"/>
    </row>
    <row r="4852" spans="5:6" ht="12.75">
      <c r="E4852" s="11"/>
      <c r="F4852" s="11"/>
    </row>
    <row r="4853" spans="5:6" ht="12.75">
      <c r="E4853" s="11"/>
      <c r="F4853" s="11"/>
    </row>
    <row r="4854" spans="5:6" ht="12.75">
      <c r="E4854" s="11"/>
      <c r="F4854" s="11"/>
    </row>
    <row r="4855" spans="5:6" ht="12.75">
      <c r="E4855" s="11"/>
      <c r="F4855" s="11"/>
    </row>
    <row r="4856" spans="5:6" ht="12.75">
      <c r="E4856" s="11"/>
      <c r="F4856" s="11"/>
    </row>
    <row r="4857" spans="5:6" ht="12.75">
      <c r="E4857" s="11"/>
      <c r="F4857" s="11"/>
    </row>
    <row r="4858" spans="5:6" ht="12.75">
      <c r="E4858" s="11"/>
      <c r="F4858" s="11"/>
    </row>
    <row r="4859" spans="5:6" ht="12.75">
      <c r="E4859" s="11"/>
      <c r="F4859" s="11"/>
    </row>
    <row r="4860" spans="5:6" ht="12.75">
      <c r="E4860" s="11"/>
      <c r="F4860" s="11"/>
    </row>
    <row r="4861" spans="5:6" ht="12.75">
      <c r="E4861" s="11"/>
      <c r="F4861" s="11"/>
    </row>
    <row r="4862" spans="5:6" ht="12.75">
      <c r="E4862" s="11"/>
      <c r="F4862" s="11"/>
    </row>
    <row r="4863" spans="5:6" ht="12.75">
      <c r="E4863" s="11"/>
      <c r="F4863" s="11"/>
    </row>
    <row r="4864" spans="5:6" ht="12.75">
      <c r="E4864" s="11"/>
      <c r="F4864" s="11"/>
    </row>
    <row r="4865" spans="5:6" ht="12.75">
      <c r="E4865" s="11"/>
      <c r="F4865" s="11"/>
    </row>
    <row r="4866" spans="5:6" ht="12.75">
      <c r="E4866" s="11"/>
      <c r="F4866" s="11"/>
    </row>
    <row r="4867" spans="5:6" ht="12.75">
      <c r="E4867" s="11"/>
      <c r="F4867" s="11"/>
    </row>
    <row r="4868" spans="5:6" ht="12.75">
      <c r="E4868" s="11"/>
      <c r="F4868" s="11"/>
    </row>
    <row r="4869" spans="5:6" ht="12.75">
      <c r="E4869" s="11"/>
      <c r="F4869" s="11"/>
    </row>
    <row r="4870" spans="5:6" ht="12.75">
      <c r="E4870" s="11"/>
      <c r="F4870" s="11"/>
    </row>
    <row r="4871" spans="5:6" ht="12.75">
      <c r="E4871" s="11"/>
      <c r="F4871" s="11"/>
    </row>
    <row r="4872" spans="5:6" ht="12.75">
      <c r="E4872" s="11"/>
      <c r="F4872" s="11"/>
    </row>
    <row r="4873" spans="5:6" ht="12.75">
      <c r="E4873" s="11"/>
      <c r="F4873" s="11"/>
    </row>
    <row r="4874" spans="5:6" ht="12.75">
      <c r="E4874" s="11"/>
      <c r="F4874" s="11"/>
    </row>
    <row r="4875" spans="5:6" ht="12.75">
      <c r="E4875" s="11"/>
      <c r="F4875" s="11"/>
    </row>
    <row r="4876" spans="5:6" ht="12.75">
      <c r="E4876" s="11"/>
      <c r="F4876" s="11"/>
    </row>
    <row r="4877" spans="5:6" ht="12.75">
      <c r="E4877" s="11"/>
      <c r="F4877" s="11"/>
    </row>
    <row r="4878" spans="5:6" ht="12.75">
      <c r="E4878" s="11"/>
      <c r="F4878" s="11"/>
    </row>
    <row r="4879" spans="5:6" ht="12.75">
      <c r="E4879" s="11"/>
      <c r="F4879" s="11"/>
    </row>
    <row r="4880" spans="5:6" ht="12.75">
      <c r="E4880" s="11"/>
      <c r="F4880" s="11"/>
    </row>
    <row r="4881" spans="5:6" ht="12.75">
      <c r="E4881" s="11"/>
      <c r="F4881" s="11"/>
    </row>
    <row r="4882" spans="5:6" ht="12.75">
      <c r="E4882" s="11"/>
      <c r="F4882" s="11"/>
    </row>
    <row r="4883" spans="5:6" ht="12.75">
      <c r="E4883" s="11"/>
      <c r="F4883" s="11"/>
    </row>
    <row r="4884" spans="5:6" ht="12.75">
      <c r="E4884" s="11"/>
      <c r="F4884" s="11"/>
    </row>
    <row r="4885" spans="5:6" ht="12.75">
      <c r="E4885" s="11"/>
      <c r="F4885" s="11"/>
    </row>
    <row r="4886" spans="5:6" ht="12.75">
      <c r="E4886" s="11"/>
      <c r="F4886" s="11"/>
    </row>
    <row r="4887" spans="5:6" ht="12.75">
      <c r="E4887" s="11"/>
      <c r="F4887" s="11"/>
    </row>
    <row r="4888" spans="5:6" ht="12.75">
      <c r="E4888" s="11"/>
      <c r="F4888" s="11"/>
    </row>
    <row r="4889" spans="5:6" ht="12.75">
      <c r="E4889" s="11"/>
      <c r="F4889" s="11"/>
    </row>
    <row r="4890" spans="5:6" ht="12.75">
      <c r="E4890" s="11"/>
      <c r="F4890" s="11"/>
    </row>
    <row r="4891" spans="5:6" ht="12.75">
      <c r="E4891" s="11"/>
      <c r="F4891" s="11"/>
    </row>
    <row r="4892" spans="5:6" ht="12.75">
      <c r="E4892" s="11"/>
      <c r="F4892" s="11"/>
    </row>
    <row r="4893" spans="5:6" ht="12.75">
      <c r="E4893" s="11"/>
      <c r="F4893" s="11"/>
    </row>
    <row r="4894" spans="5:6" ht="12.75">
      <c r="E4894" s="11"/>
      <c r="F4894" s="11"/>
    </row>
    <row r="4895" spans="5:6" ht="12.75">
      <c r="E4895" s="11"/>
      <c r="F4895" s="11"/>
    </row>
    <row r="4896" spans="5:6" ht="12.75">
      <c r="E4896" s="11"/>
      <c r="F4896" s="11"/>
    </row>
    <row r="4897" spans="5:6" ht="12.75">
      <c r="E4897" s="11"/>
      <c r="F4897" s="11"/>
    </row>
    <row r="4898" spans="5:6" ht="12.75">
      <c r="E4898" s="11"/>
      <c r="F4898" s="11"/>
    </row>
    <row r="4899" spans="5:6" ht="12.75">
      <c r="E4899" s="11"/>
      <c r="F4899" s="11"/>
    </row>
    <row r="4900" spans="5:6" ht="12.75">
      <c r="E4900" s="11"/>
      <c r="F4900" s="11"/>
    </row>
    <row r="4901" spans="5:6" ht="12.75">
      <c r="E4901" s="11"/>
      <c r="F4901" s="11"/>
    </row>
    <row r="4902" spans="5:6" ht="12.75">
      <c r="E4902" s="11"/>
      <c r="F4902" s="11"/>
    </row>
    <row r="4903" spans="5:6" ht="12.75">
      <c r="E4903" s="11"/>
      <c r="F4903" s="11"/>
    </row>
    <row r="4904" spans="5:6" ht="12.75">
      <c r="E4904" s="11"/>
      <c r="F4904" s="11"/>
    </row>
    <row r="4905" spans="5:6" ht="12.75">
      <c r="E4905" s="11"/>
      <c r="F4905" s="11"/>
    </row>
    <row r="4906" spans="5:6" ht="12.75">
      <c r="E4906" s="11"/>
      <c r="F4906" s="11"/>
    </row>
    <row r="4907" spans="5:6" ht="12.75">
      <c r="E4907" s="11"/>
      <c r="F4907" s="11"/>
    </row>
    <row r="4908" spans="5:6" ht="12.75">
      <c r="E4908" s="11"/>
      <c r="F4908" s="11"/>
    </row>
    <row r="4909" spans="5:6" ht="12.75">
      <c r="E4909" s="11"/>
      <c r="F4909" s="11"/>
    </row>
    <row r="4910" spans="5:6" ht="12.75">
      <c r="E4910" s="11"/>
      <c r="F4910" s="11"/>
    </row>
    <row r="4911" spans="5:6" ht="12.75">
      <c r="E4911" s="11"/>
      <c r="F4911" s="11"/>
    </row>
    <row r="4912" spans="5:6" ht="12.75">
      <c r="E4912" s="11"/>
      <c r="F4912" s="11"/>
    </row>
    <row r="4913" spans="5:6" ht="12.75">
      <c r="E4913" s="11"/>
      <c r="F4913" s="11"/>
    </row>
    <row r="4914" spans="5:6" ht="12.75">
      <c r="E4914" s="11"/>
      <c r="F4914" s="11"/>
    </row>
    <row r="4915" spans="5:6" ht="12.75">
      <c r="E4915" s="11"/>
      <c r="F4915" s="11"/>
    </row>
    <row r="4916" spans="5:6" ht="12.75">
      <c r="E4916" s="11"/>
      <c r="F4916" s="11"/>
    </row>
    <row r="4917" spans="5:6" ht="12.75">
      <c r="E4917" s="11"/>
      <c r="F4917" s="11"/>
    </row>
    <row r="4918" spans="5:6" ht="12.75">
      <c r="E4918" s="11"/>
      <c r="F4918" s="11"/>
    </row>
    <row r="4919" spans="5:6" ht="12.75">
      <c r="E4919" s="11"/>
      <c r="F4919" s="11"/>
    </row>
    <row r="4920" spans="5:6" ht="12.75">
      <c r="E4920" s="11"/>
      <c r="F4920" s="11"/>
    </row>
    <row r="4921" spans="5:6" ht="12.75">
      <c r="E4921" s="11"/>
      <c r="F4921" s="11"/>
    </row>
    <row r="4922" spans="5:6" ht="12.75">
      <c r="E4922" s="11"/>
      <c r="F4922" s="11"/>
    </row>
    <row r="4923" spans="5:6" ht="12.75">
      <c r="E4923" s="11"/>
      <c r="F4923" s="11"/>
    </row>
    <row r="4924" spans="5:6" ht="12.75">
      <c r="E4924" s="11"/>
      <c r="F4924" s="11"/>
    </row>
    <row r="4925" spans="5:6" ht="12.75">
      <c r="E4925" s="11"/>
      <c r="F4925" s="11"/>
    </row>
    <row r="4926" spans="5:6" ht="12.75">
      <c r="E4926" s="11"/>
      <c r="F4926" s="11"/>
    </row>
    <row r="4927" spans="5:6" ht="12.75">
      <c r="E4927" s="11"/>
      <c r="F4927" s="11"/>
    </row>
    <row r="4928" spans="5:6" ht="12.75">
      <c r="E4928" s="11"/>
      <c r="F4928" s="11"/>
    </row>
    <row r="4929" spans="5:6" ht="12.75">
      <c r="E4929" s="11"/>
      <c r="F4929" s="11"/>
    </row>
    <row r="4930" spans="5:6" ht="12.75">
      <c r="E4930" s="11"/>
      <c r="F4930" s="11"/>
    </row>
    <row r="4931" spans="5:6" ht="12.75">
      <c r="E4931" s="11"/>
      <c r="F4931" s="11"/>
    </row>
    <row r="4932" spans="5:6" ht="12.75">
      <c r="E4932" s="11"/>
      <c r="F4932" s="11"/>
    </row>
    <row r="4933" spans="5:6" ht="12.75">
      <c r="E4933" s="11"/>
      <c r="F4933" s="11"/>
    </row>
    <row r="4934" spans="5:6" ht="12.75">
      <c r="E4934" s="11"/>
      <c r="F4934" s="11"/>
    </row>
    <row r="4935" spans="5:6" ht="12.75">
      <c r="E4935" s="11"/>
      <c r="F4935" s="11"/>
    </row>
    <row r="4936" spans="5:6" ht="12.75">
      <c r="E4936" s="11"/>
      <c r="F4936" s="11"/>
    </row>
    <row r="4937" spans="5:6" ht="12.75">
      <c r="E4937" s="11"/>
      <c r="F4937" s="11"/>
    </row>
    <row r="4938" spans="5:6" ht="12.75">
      <c r="E4938" s="11"/>
      <c r="F4938" s="11"/>
    </row>
    <row r="4939" spans="5:6" ht="12.75">
      <c r="E4939" s="11"/>
      <c r="F4939" s="11"/>
    </row>
    <row r="4940" spans="5:6" ht="12.75">
      <c r="E4940" s="11"/>
      <c r="F4940" s="11"/>
    </row>
    <row r="4941" spans="5:6" ht="12.75">
      <c r="E4941" s="11"/>
      <c r="F4941" s="11"/>
    </row>
    <row r="4942" spans="5:6" ht="12.75">
      <c r="E4942" s="11"/>
      <c r="F4942" s="11"/>
    </row>
    <row r="4943" spans="5:6" ht="12.75">
      <c r="E4943" s="11"/>
      <c r="F4943" s="11"/>
    </row>
    <row r="4944" spans="5:6" ht="12.75">
      <c r="E4944" s="11"/>
      <c r="F4944" s="11"/>
    </row>
    <row r="4945" spans="5:6" ht="12.75">
      <c r="E4945" s="11"/>
      <c r="F4945" s="11"/>
    </row>
    <row r="4946" spans="5:6" ht="12.75">
      <c r="E4946" s="11"/>
      <c r="F4946" s="11"/>
    </row>
    <row r="4947" spans="5:6" ht="12.75">
      <c r="E4947" s="11"/>
      <c r="F4947" s="11"/>
    </row>
    <row r="4948" spans="5:6" ht="12.75">
      <c r="E4948" s="11"/>
      <c r="F4948" s="11"/>
    </row>
    <row r="4949" spans="5:6" ht="12.75">
      <c r="E4949" s="11"/>
      <c r="F4949" s="11"/>
    </row>
    <row r="4950" spans="5:6" ht="12.75">
      <c r="E4950" s="11"/>
      <c r="F4950" s="11"/>
    </row>
    <row r="4951" spans="5:6" ht="12.75">
      <c r="E4951" s="11"/>
      <c r="F4951" s="11"/>
    </row>
    <row r="4952" spans="5:6" ht="12.75">
      <c r="E4952" s="11"/>
      <c r="F4952" s="11"/>
    </row>
    <row r="4953" spans="5:6" ht="12.75">
      <c r="E4953" s="11"/>
      <c r="F4953" s="11"/>
    </row>
    <row r="4954" spans="5:6" ht="12.75">
      <c r="E4954" s="11"/>
      <c r="F4954" s="11"/>
    </row>
    <row r="4955" spans="5:6" ht="12.75">
      <c r="E4955" s="11"/>
      <c r="F4955" s="11"/>
    </row>
    <row r="4956" spans="5:6" ht="12.75">
      <c r="E4956" s="11"/>
      <c r="F4956" s="11"/>
    </row>
    <row r="4957" spans="5:6" ht="12.75">
      <c r="E4957" s="11"/>
      <c r="F4957" s="11"/>
    </row>
    <row r="4958" spans="5:6" ht="12.75">
      <c r="E4958" s="11"/>
      <c r="F4958" s="11"/>
    </row>
    <row r="4959" spans="5:6" ht="12.75">
      <c r="E4959" s="11"/>
      <c r="F4959" s="11"/>
    </row>
    <row r="4960" spans="5:6" ht="12.75">
      <c r="E4960" s="11"/>
      <c r="F4960" s="11"/>
    </row>
    <row r="4961" spans="5:6" ht="12.75">
      <c r="E4961" s="11"/>
      <c r="F4961" s="11"/>
    </row>
    <row r="4962" spans="5:6" ht="12.75">
      <c r="E4962" s="11"/>
      <c r="F4962" s="11"/>
    </row>
    <row r="4963" spans="5:6" ht="12.75">
      <c r="E4963" s="11"/>
      <c r="F4963" s="11"/>
    </row>
    <row r="4964" spans="5:6" ht="12.75">
      <c r="E4964" s="11"/>
      <c r="F4964" s="11"/>
    </row>
    <row r="4965" spans="5:6" ht="12.75">
      <c r="E4965" s="11"/>
      <c r="F4965" s="11"/>
    </row>
    <row r="4966" spans="5:6" ht="12.75">
      <c r="E4966" s="11"/>
      <c r="F4966" s="11"/>
    </row>
    <row r="4967" spans="5:6" ht="12.75">
      <c r="E4967" s="11"/>
      <c r="F4967" s="11"/>
    </row>
    <row r="4968" spans="5:6" ht="12.75">
      <c r="E4968" s="11"/>
      <c r="F4968" s="11"/>
    </row>
    <row r="4969" spans="5:6" ht="12.75">
      <c r="E4969" s="11"/>
      <c r="F4969" s="11"/>
    </row>
    <row r="4970" spans="5:6" ht="12.75">
      <c r="E4970" s="11"/>
      <c r="F4970" s="11"/>
    </row>
    <row r="4971" spans="5:6" ht="12.75">
      <c r="E4971" s="11"/>
      <c r="F4971" s="11"/>
    </row>
    <row r="4972" spans="5:6" ht="12.75">
      <c r="E4972" s="11"/>
      <c r="F4972" s="11"/>
    </row>
    <row r="4973" spans="5:6" ht="12.75">
      <c r="E4973" s="11"/>
      <c r="F4973" s="11"/>
    </row>
    <row r="4974" spans="5:6" ht="12.75">
      <c r="E4974" s="11"/>
      <c r="F4974" s="11"/>
    </row>
    <row r="4975" spans="5:6" ht="12.75">
      <c r="E4975" s="11"/>
      <c r="F4975" s="11"/>
    </row>
    <row r="4976" spans="5:6" ht="12.75">
      <c r="E4976" s="11"/>
      <c r="F4976" s="11"/>
    </row>
    <row r="4977" spans="5:6" ht="12.75">
      <c r="E4977" s="11"/>
      <c r="F4977" s="11"/>
    </row>
    <row r="4978" spans="5:6" ht="12.75">
      <c r="E4978" s="11"/>
      <c r="F4978" s="11"/>
    </row>
    <row r="4979" spans="5:6" ht="12.75">
      <c r="E4979" s="11"/>
      <c r="F4979" s="11"/>
    </row>
    <row r="4980" spans="5:6" ht="12.75">
      <c r="E4980" s="11"/>
      <c r="F4980" s="11"/>
    </row>
    <row r="4981" spans="5:6" ht="12.75">
      <c r="E4981" s="11"/>
      <c r="F4981" s="11"/>
    </row>
    <row r="4982" spans="5:6" ht="12.75">
      <c r="E4982" s="11"/>
      <c r="F4982" s="11"/>
    </row>
    <row r="4983" spans="5:6" ht="12.75">
      <c r="E4983" s="11"/>
      <c r="F4983" s="11"/>
    </row>
    <row r="4984" spans="5:6" ht="12.75">
      <c r="E4984" s="11"/>
      <c r="F4984" s="11"/>
    </row>
    <row r="4985" spans="5:6" ht="12.75">
      <c r="E4985" s="11"/>
      <c r="F4985" s="11"/>
    </row>
    <row r="4986" spans="5:6" ht="12.75">
      <c r="E4986" s="11"/>
      <c r="F4986" s="11"/>
    </row>
    <row r="4987" spans="5:6" ht="12.75">
      <c r="E4987" s="11"/>
      <c r="F4987" s="11"/>
    </row>
    <row r="4988" spans="5:6" ht="12.75">
      <c r="E4988" s="11"/>
      <c r="F4988" s="11"/>
    </row>
    <row r="4989" spans="5:6" ht="12.75">
      <c r="E4989" s="11"/>
      <c r="F4989" s="11"/>
    </row>
    <row r="4990" spans="5:6" ht="12.75">
      <c r="E4990" s="11"/>
      <c r="F4990" s="11"/>
    </row>
    <row r="4991" spans="5:6" ht="12.75">
      <c r="E4991" s="11"/>
      <c r="F4991" s="11"/>
    </row>
    <row r="4992" spans="5:6" ht="12.75">
      <c r="E4992" s="11"/>
      <c r="F4992" s="11"/>
    </row>
    <row r="4993" spans="5:6" ht="12.75">
      <c r="E4993" s="11"/>
      <c r="F4993" s="11"/>
    </row>
    <row r="4994" spans="5:6" ht="12.75">
      <c r="E4994" s="11"/>
      <c r="F4994" s="11"/>
    </row>
    <row r="4995" spans="5:6" ht="12.75">
      <c r="E4995" s="11"/>
      <c r="F4995" s="11"/>
    </row>
    <row r="4996" spans="5:6" ht="12.75">
      <c r="E4996" s="11"/>
      <c r="F4996" s="11"/>
    </row>
    <row r="4997" spans="5:6" ht="12.75">
      <c r="E4997" s="11"/>
      <c r="F4997" s="11"/>
    </row>
    <row r="4998" spans="5:6" ht="12.75">
      <c r="E4998" s="11"/>
      <c r="F4998" s="11"/>
    </row>
    <row r="4999" spans="5:6" ht="12.75">
      <c r="E4999" s="11"/>
      <c r="F4999" s="11"/>
    </row>
    <row r="5000" spans="5:6" ht="12.75">
      <c r="E5000" s="11"/>
      <c r="F5000" s="11"/>
    </row>
    <row r="5001" spans="5:6" ht="12.75">
      <c r="E5001" s="11"/>
      <c r="F5001" s="11"/>
    </row>
    <row r="5002" spans="5:6" ht="12.75">
      <c r="E5002" s="11"/>
      <c r="F5002" s="11"/>
    </row>
    <row r="5003" spans="5:6" ht="12.75">
      <c r="E5003" s="11"/>
      <c r="F5003" s="11"/>
    </row>
    <row r="5004" spans="5:6" ht="12.75">
      <c r="E5004" s="11"/>
      <c r="F5004" s="11"/>
    </row>
    <row r="5005" spans="5:6" ht="12.75">
      <c r="E5005" s="11"/>
      <c r="F5005" s="11"/>
    </row>
    <row r="5006" spans="5:6" ht="12.75">
      <c r="E5006" s="11"/>
      <c r="F5006" s="11"/>
    </row>
    <row r="5007" spans="5:6" ht="12.75">
      <c r="E5007" s="11"/>
      <c r="F5007" s="11"/>
    </row>
    <row r="5008" spans="5:6" ht="12.75">
      <c r="E5008" s="11"/>
      <c r="F5008" s="11"/>
    </row>
    <row r="5009" spans="5:6" ht="12.75">
      <c r="E5009" s="11"/>
      <c r="F5009" s="11"/>
    </row>
    <row r="5010" spans="5:6" ht="12.75">
      <c r="E5010" s="11"/>
      <c r="F5010" s="11"/>
    </row>
    <row r="5011" spans="5:6" ht="12.75">
      <c r="E5011" s="11"/>
      <c r="F5011" s="11"/>
    </row>
    <row r="5012" spans="5:6" ht="12.75">
      <c r="E5012" s="11"/>
      <c r="F5012" s="11"/>
    </row>
    <row r="5013" spans="5:6" ht="12.75">
      <c r="E5013" s="11"/>
      <c r="F5013" s="11"/>
    </row>
    <row r="5014" spans="5:6" ht="12.75">
      <c r="E5014" s="11"/>
      <c r="F5014" s="11"/>
    </row>
    <row r="5015" spans="5:6" ht="12.75">
      <c r="E5015" s="11"/>
      <c r="F5015" s="11"/>
    </row>
    <row r="5016" spans="5:6" ht="12.75">
      <c r="E5016" s="11"/>
      <c r="F5016" s="11"/>
    </row>
    <row r="5017" spans="5:6" ht="12.75">
      <c r="E5017" s="11"/>
      <c r="F5017" s="11"/>
    </row>
    <row r="5018" spans="5:6" ht="12.75">
      <c r="E5018" s="11"/>
      <c r="F5018" s="11"/>
    </row>
    <row r="5019" spans="5:6" ht="12.75">
      <c r="E5019" s="11"/>
      <c r="F5019" s="11"/>
    </row>
    <row r="5020" spans="5:6" ht="12.75">
      <c r="E5020" s="11"/>
      <c r="F5020" s="11"/>
    </row>
    <row r="5021" spans="5:6" ht="12.75">
      <c r="E5021" s="11"/>
      <c r="F5021" s="11"/>
    </row>
    <row r="5022" spans="5:6" ht="12.75">
      <c r="E5022" s="11"/>
      <c r="F5022" s="11"/>
    </row>
    <row r="5023" spans="5:6" ht="12.75">
      <c r="E5023" s="11"/>
      <c r="F5023" s="11"/>
    </row>
    <row r="5024" spans="5:6" ht="12.75">
      <c r="E5024" s="11"/>
      <c r="F5024" s="11"/>
    </row>
    <row r="5025" spans="5:6" ht="12.75">
      <c r="E5025" s="11"/>
      <c r="F5025" s="11"/>
    </row>
    <row r="5026" spans="5:6" ht="12.75">
      <c r="E5026" s="11"/>
      <c r="F5026" s="11"/>
    </row>
    <row r="5027" spans="5:6" ht="12.75">
      <c r="E5027" s="11"/>
      <c r="F5027" s="11"/>
    </row>
    <row r="5028" spans="5:6" ht="12.75">
      <c r="E5028" s="11"/>
      <c r="F5028" s="11"/>
    </row>
    <row r="5029" spans="5:6" ht="12.75">
      <c r="E5029" s="11"/>
      <c r="F5029" s="11"/>
    </row>
    <row r="5030" spans="5:6" ht="12.75">
      <c r="E5030" s="11"/>
      <c r="F5030" s="11"/>
    </row>
    <row r="5031" spans="5:6" ht="12.75">
      <c r="E5031" s="11"/>
      <c r="F5031" s="11"/>
    </row>
    <row r="5032" spans="5:6" ht="12.75">
      <c r="E5032" s="11"/>
      <c r="F5032" s="11"/>
    </row>
    <row r="5033" spans="5:6" ht="12.75">
      <c r="E5033" s="11"/>
      <c r="F5033" s="11"/>
    </row>
    <row r="5034" spans="5:6" ht="12.75">
      <c r="E5034" s="11"/>
      <c r="F5034" s="11"/>
    </row>
    <row r="5035" spans="5:6" ht="12.75">
      <c r="E5035" s="11"/>
      <c r="F5035" s="11"/>
    </row>
    <row r="5036" spans="5:6" ht="12.75">
      <c r="E5036" s="11"/>
      <c r="F5036" s="11"/>
    </row>
    <row r="5037" spans="5:6" ht="12.75">
      <c r="E5037" s="11"/>
      <c r="F5037" s="11"/>
    </row>
    <row r="5038" spans="5:6" ht="12.75">
      <c r="E5038" s="11"/>
      <c r="F5038" s="11"/>
    </row>
    <row r="5039" spans="5:6" ht="12.75">
      <c r="E5039" s="11"/>
      <c r="F5039" s="11"/>
    </row>
    <row r="5040" spans="5:6" ht="12.75">
      <c r="E5040" s="11"/>
      <c r="F5040" s="11"/>
    </row>
    <row r="5041" spans="5:6" ht="12.75">
      <c r="E5041" s="11"/>
      <c r="F5041" s="11"/>
    </row>
    <row r="5042" spans="5:6" ht="12.75">
      <c r="E5042" s="11"/>
      <c r="F5042" s="11"/>
    </row>
    <row r="5043" spans="5:6" ht="12.75">
      <c r="E5043" s="11"/>
      <c r="F5043" s="11"/>
    </row>
    <row r="5044" spans="5:6" ht="12.75">
      <c r="E5044" s="11"/>
      <c r="F5044" s="11"/>
    </row>
    <row r="5045" spans="5:6" ht="12.75">
      <c r="E5045" s="11"/>
      <c r="F5045" s="11"/>
    </row>
    <row r="5046" spans="5:6" ht="12.75">
      <c r="E5046" s="11"/>
      <c r="F5046" s="11"/>
    </row>
    <row r="5047" spans="5:6" ht="12.75">
      <c r="E5047" s="11"/>
      <c r="F5047" s="11"/>
    </row>
    <row r="5048" spans="5:6" ht="12.75">
      <c r="E5048" s="11"/>
      <c r="F5048" s="11"/>
    </row>
    <row r="5049" spans="5:6" ht="12.75">
      <c r="E5049" s="11"/>
      <c r="F5049" s="11"/>
    </row>
    <row r="5050" spans="5:6" ht="12.75">
      <c r="E5050" s="11"/>
      <c r="F5050" s="11"/>
    </row>
    <row r="5051" spans="5:6" ht="12.75">
      <c r="E5051" s="11"/>
      <c r="F5051" s="11"/>
    </row>
    <row r="5052" spans="5:6" ht="12.75">
      <c r="E5052" s="11"/>
      <c r="F5052" s="11"/>
    </row>
    <row r="5053" spans="5:6" ht="12.75">
      <c r="E5053" s="11"/>
      <c r="F5053" s="11"/>
    </row>
    <row r="5054" spans="5:6" ht="12.75">
      <c r="E5054" s="11"/>
      <c r="F5054" s="11"/>
    </row>
    <row r="5055" spans="5:6" ht="12.75">
      <c r="E5055" s="11"/>
      <c r="F5055" s="11"/>
    </row>
    <row r="5056" spans="5:6" ht="12.75">
      <c r="E5056" s="11"/>
      <c r="F5056" s="11"/>
    </row>
    <row r="5057" spans="5:6" ht="12.75">
      <c r="E5057" s="11"/>
      <c r="F5057" s="11"/>
    </row>
    <row r="5058" spans="5:6" ht="12.75">
      <c r="E5058" s="11"/>
      <c r="F5058" s="11"/>
    </row>
    <row r="5059" spans="5:6" ht="12.75">
      <c r="E5059" s="11"/>
      <c r="F5059" s="11"/>
    </row>
    <row r="5060" spans="5:6" ht="12.75">
      <c r="E5060" s="11"/>
      <c r="F5060" s="11"/>
    </row>
    <row r="5061" spans="5:6" ht="12.75">
      <c r="E5061" s="11"/>
      <c r="F5061" s="11"/>
    </row>
    <row r="5062" spans="5:6" ht="12.75">
      <c r="E5062" s="11"/>
      <c r="F5062" s="11"/>
    </row>
    <row r="5063" spans="5:6" ht="12.75">
      <c r="E5063" s="11"/>
      <c r="F5063" s="11"/>
    </row>
    <row r="5064" spans="5:6" ht="12.75">
      <c r="E5064" s="11"/>
      <c r="F5064" s="11"/>
    </row>
    <row r="5065" spans="5:6" ht="12.75">
      <c r="E5065" s="11"/>
      <c r="F5065" s="11"/>
    </row>
    <row r="5066" spans="5:6" ht="12.75">
      <c r="E5066" s="11"/>
      <c r="F5066" s="11"/>
    </row>
    <row r="5067" spans="5:6" ht="12.75">
      <c r="E5067" s="11"/>
      <c r="F5067" s="11"/>
    </row>
    <row r="5068" spans="5:6" ht="12.75">
      <c r="E5068" s="11"/>
      <c r="F5068" s="11"/>
    </row>
    <row r="5069" spans="5:6" ht="12.75">
      <c r="E5069" s="11"/>
      <c r="F5069" s="11"/>
    </row>
    <row r="5070" spans="5:6" ht="12.75">
      <c r="E5070" s="11"/>
      <c r="F5070" s="11"/>
    </row>
    <row r="5071" spans="5:6" ht="12.75">
      <c r="E5071" s="11"/>
      <c r="F5071" s="11"/>
    </row>
    <row r="5072" spans="5:6" ht="12.75">
      <c r="E5072" s="11"/>
      <c r="F5072" s="11"/>
    </row>
    <row r="5073" spans="5:6" ht="12.75">
      <c r="E5073" s="11"/>
      <c r="F5073" s="11"/>
    </row>
    <row r="5074" spans="5:6" ht="12.75">
      <c r="E5074" s="11"/>
      <c r="F5074" s="11"/>
    </row>
    <row r="5075" spans="5:6" ht="12.75">
      <c r="E5075" s="11"/>
      <c r="F5075" s="11"/>
    </row>
    <row r="5076" spans="5:6" ht="12.75">
      <c r="E5076" s="11"/>
      <c r="F5076" s="11"/>
    </row>
    <row r="5077" spans="5:6" ht="12.75">
      <c r="E5077" s="11"/>
      <c r="F5077" s="11"/>
    </row>
    <row r="5078" spans="5:6" ht="12.75">
      <c r="E5078" s="11"/>
      <c r="F5078" s="11"/>
    </row>
    <row r="5079" spans="5:6" ht="12.75">
      <c r="E5079" s="11"/>
      <c r="F5079" s="11"/>
    </row>
    <row r="5080" spans="5:6" ht="12.75">
      <c r="E5080" s="11"/>
      <c r="F5080" s="11"/>
    </row>
    <row r="5081" spans="5:6" ht="12.75">
      <c r="E5081" s="11"/>
      <c r="F5081" s="11"/>
    </row>
    <row r="5082" spans="5:6" ht="12.75">
      <c r="E5082" s="11"/>
      <c r="F5082" s="11"/>
    </row>
    <row r="5083" spans="5:6" ht="12.75">
      <c r="E5083" s="11"/>
      <c r="F5083" s="11"/>
    </row>
    <row r="5084" spans="5:6" ht="12.75">
      <c r="E5084" s="11"/>
      <c r="F5084" s="11"/>
    </row>
    <row r="5085" spans="5:6" ht="12.75">
      <c r="E5085" s="11"/>
      <c r="F5085" s="11"/>
    </row>
    <row r="5086" spans="5:6" ht="12.75">
      <c r="E5086" s="11"/>
      <c r="F5086" s="11"/>
    </row>
    <row r="5087" spans="5:6" ht="12.75">
      <c r="E5087" s="11"/>
      <c r="F5087" s="11"/>
    </row>
    <row r="5088" spans="5:6" ht="12.75">
      <c r="E5088" s="11"/>
      <c r="F5088" s="11"/>
    </row>
    <row r="5089" spans="5:6" ht="12.75">
      <c r="E5089" s="11"/>
      <c r="F5089" s="11"/>
    </row>
    <row r="5090" spans="5:6" ht="12.75">
      <c r="E5090" s="11"/>
      <c r="F5090" s="11"/>
    </row>
    <row r="5091" spans="5:6" ht="12.75">
      <c r="E5091" s="11"/>
      <c r="F5091" s="11"/>
    </row>
    <row r="5092" spans="5:6" ht="12.75">
      <c r="E5092" s="11"/>
      <c r="F5092" s="11"/>
    </row>
    <row r="5093" spans="5:6" ht="12.75">
      <c r="E5093" s="11"/>
      <c r="F5093" s="11"/>
    </row>
    <row r="5094" spans="5:6" ht="12.75">
      <c r="E5094" s="11"/>
      <c r="F5094" s="11"/>
    </row>
    <row r="5095" spans="5:6" ht="12.75">
      <c r="E5095" s="11"/>
      <c r="F5095" s="11"/>
    </row>
    <row r="5096" spans="5:6" ht="12.75">
      <c r="E5096" s="11"/>
      <c r="F5096" s="11"/>
    </row>
    <row r="5097" spans="5:6" ht="12.75">
      <c r="E5097" s="11"/>
      <c r="F5097" s="11"/>
    </row>
    <row r="5098" spans="5:6" ht="12.75">
      <c r="E5098" s="11"/>
      <c r="F5098" s="11"/>
    </row>
    <row r="5099" spans="5:6" ht="12.75">
      <c r="E5099" s="11"/>
      <c r="F5099" s="11"/>
    </row>
    <row r="5100" spans="5:6" ht="12.75">
      <c r="E5100" s="11"/>
      <c r="F5100" s="11"/>
    </row>
    <row r="5101" spans="5:6" ht="12.75">
      <c r="E5101" s="11"/>
      <c r="F5101" s="11"/>
    </row>
    <row r="5102" spans="5:6" ht="12.75">
      <c r="E5102" s="11"/>
      <c r="F5102" s="11"/>
    </row>
    <row r="5103" spans="5:6" ht="12.75">
      <c r="E5103" s="11"/>
      <c r="F5103" s="11"/>
    </row>
    <row r="5104" spans="5:6" ht="12.75">
      <c r="E5104" s="11"/>
      <c r="F5104" s="11"/>
    </row>
    <row r="5105" spans="5:6" ht="12.75">
      <c r="E5105" s="11"/>
      <c r="F5105" s="11"/>
    </row>
    <row r="5106" spans="5:6" ht="12.75">
      <c r="E5106" s="11"/>
      <c r="F5106" s="11"/>
    </row>
    <row r="5107" spans="5:6" ht="12.75">
      <c r="E5107" s="11"/>
      <c r="F5107" s="11"/>
    </row>
    <row r="5108" spans="5:6" ht="12.75">
      <c r="E5108" s="11"/>
      <c r="F5108" s="11"/>
    </row>
    <row r="5109" spans="5:6" ht="12.75">
      <c r="E5109" s="11"/>
      <c r="F5109" s="11"/>
    </row>
    <row r="5110" spans="5:6" ht="12.75">
      <c r="E5110" s="11"/>
      <c r="F5110" s="11"/>
    </row>
    <row r="5111" spans="5:6" ht="12.75">
      <c r="E5111" s="11"/>
      <c r="F5111" s="11"/>
    </row>
    <row r="5112" spans="5:6" ht="12.75">
      <c r="E5112" s="11"/>
      <c r="F5112" s="11"/>
    </row>
    <row r="5113" spans="5:6" ht="12.75">
      <c r="E5113" s="11"/>
      <c r="F5113" s="11"/>
    </row>
    <row r="5114" spans="5:6" ht="12.75">
      <c r="E5114" s="11"/>
      <c r="F5114" s="11"/>
    </row>
    <row r="5115" spans="5:6" ht="12.75">
      <c r="E5115" s="11"/>
      <c r="F5115" s="11"/>
    </row>
    <row r="5116" spans="5:6" ht="12.75">
      <c r="E5116" s="11"/>
      <c r="F5116" s="11"/>
    </row>
    <row r="5117" spans="5:6" ht="12.75">
      <c r="E5117" s="11"/>
      <c r="F5117" s="11"/>
    </row>
    <row r="5118" spans="5:6" ht="12.75">
      <c r="E5118" s="11"/>
      <c r="F5118" s="11"/>
    </row>
    <row r="5119" spans="5:6" ht="12.75">
      <c r="E5119" s="11"/>
      <c r="F5119" s="11"/>
    </row>
    <row r="5120" spans="5:6" ht="12.75">
      <c r="E5120" s="11"/>
      <c r="F5120" s="11"/>
    </row>
    <row r="5121" spans="5:6" ht="12.75">
      <c r="E5121" s="11"/>
      <c r="F5121" s="11"/>
    </row>
    <row r="5122" spans="5:6" ht="12.75">
      <c r="E5122" s="11"/>
      <c r="F5122" s="11"/>
    </row>
    <row r="5123" spans="5:6" ht="12.75">
      <c r="E5123" s="11"/>
      <c r="F5123" s="11"/>
    </row>
    <row r="5124" spans="5:6" ht="12.75">
      <c r="E5124" s="11"/>
      <c r="F5124" s="11"/>
    </row>
    <row r="5125" spans="5:6" ht="12.75">
      <c r="E5125" s="11"/>
      <c r="F5125" s="11"/>
    </row>
    <row r="5126" spans="5:6" ht="12.75">
      <c r="E5126" s="11"/>
      <c r="F5126" s="11"/>
    </row>
    <row r="5127" spans="5:6" ht="12.75">
      <c r="E5127" s="11"/>
      <c r="F5127" s="11"/>
    </row>
    <row r="5128" spans="5:6" ht="12.75">
      <c r="E5128" s="11"/>
      <c r="F5128" s="11"/>
    </row>
    <row r="5129" spans="5:6" ht="12.75">
      <c r="E5129" s="11"/>
      <c r="F5129" s="11"/>
    </row>
    <row r="5130" spans="5:6" ht="12.75">
      <c r="E5130" s="11"/>
      <c r="F5130" s="11"/>
    </row>
    <row r="5131" spans="5:6" ht="12.75">
      <c r="E5131" s="11"/>
      <c r="F5131" s="11"/>
    </row>
    <row r="5132" spans="5:6" ht="12.75">
      <c r="E5132" s="11"/>
      <c r="F5132" s="11"/>
    </row>
    <row r="5133" spans="5:6" ht="12.75">
      <c r="E5133" s="11"/>
      <c r="F5133" s="11"/>
    </row>
    <row r="5134" spans="5:6" ht="12.75">
      <c r="E5134" s="11"/>
      <c r="F5134" s="11"/>
    </row>
    <row r="5135" spans="5:6" ht="12.75">
      <c r="E5135" s="11"/>
      <c r="F5135" s="11"/>
    </row>
    <row r="5136" spans="5:6" ht="12.75">
      <c r="E5136" s="11"/>
      <c r="F5136" s="11"/>
    </row>
    <row r="5137" spans="5:6" ht="12.75">
      <c r="E5137" s="11"/>
      <c r="F5137" s="11"/>
    </row>
    <row r="5138" spans="5:6" ht="12.75">
      <c r="E5138" s="11"/>
      <c r="F5138" s="11"/>
    </row>
    <row r="5139" spans="5:6" ht="12.75">
      <c r="E5139" s="11"/>
      <c r="F5139" s="11"/>
    </row>
    <row r="5140" spans="5:6" ht="12.75">
      <c r="E5140" s="11"/>
      <c r="F5140" s="11"/>
    </row>
    <row r="5141" spans="5:6" ht="12.75">
      <c r="E5141" s="11"/>
      <c r="F5141" s="11"/>
    </row>
    <row r="5142" spans="5:6" ht="12.75">
      <c r="E5142" s="11"/>
      <c r="F5142" s="11"/>
    </row>
    <row r="5143" spans="5:6" ht="12.75">
      <c r="E5143" s="11"/>
      <c r="F5143" s="11"/>
    </row>
    <row r="5144" spans="5:6" ht="12.75">
      <c r="E5144" s="11"/>
      <c r="F5144" s="11"/>
    </row>
    <row r="5145" spans="5:6" ht="12.75">
      <c r="E5145" s="11"/>
      <c r="F5145" s="11"/>
    </row>
    <row r="5146" spans="5:6" ht="12.75">
      <c r="E5146" s="11"/>
      <c r="F5146" s="11"/>
    </row>
    <row r="5147" spans="5:6" ht="12.75">
      <c r="E5147" s="11"/>
      <c r="F5147" s="11"/>
    </row>
    <row r="5148" spans="5:6" ht="12.75">
      <c r="E5148" s="11"/>
      <c r="F5148" s="11"/>
    </row>
    <row r="5149" spans="5:6" ht="12.75">
      <c r="E5149" s="11"/>
      <c r="F5149" s="11"/>
    </row>
    <row r="5150" spans="5:6" ht="12.75">
      <c r="E5150" s="11"/>
      <c r="F5150" s="11"/>
    </row>
    <row r="5151" spans="5:6" ht="12.75">
      <c r="E5151" s="11"/>
      <c r="F5151" s="11"/>
    </row>
    <row r="5152" spans="5:6" ht="12.75">
      <c r="E5152" s="11"/>
      <c r="F5152" s="11"/>
    </row>
    <row r="5153" spans="5:6" ht="12.75">
      <c r="E5153" s="11"/>
      <c r="F5153" s="11"/>
    </row>
    <row r="5154" spans="5:6" ht="12.75">
      <c r="E5154" s="11"/>
      <c r="F5154" s="11"/>
    </row>
    <row r="5155" spans="5:6" ht="12.75">
      <c r="E5155" s="11"/>
      <c r="F5155" s="11"/>
    </row>
    <row r="5156" spans="5:6" ht="12.75">
      <c r="E5156" s="11"/>
      <c r="F5156" s="11"/>
    </row>
    <row r="5157" spans="5:6" ht="12.75">
      <c r="E5157" s="11"/>
      <c r="F5157" s="11"/>
    </row>
    <row r="5158" spans="5:6" ht="12.75">
      <c r="E5158" s="11"/>
      <c r="F5158" s="11"/>
    </row>
    <row r="5159" spans="5:6" ht="12.75">
      <c r="E5159" s="11"/>
      <c r="F5159" s="11"/>
    </row>
    <row r="5160" spans="5:6" ht="12.75">
      <c r="E5160" s="11"/>
      <c r="F5160" s="11"/>
    </row>
    <row r="5161" spans="5:6" ht="12.75">
      <c r="E5161" s="11"/>
      <c r="F5161" s="11"/>
    </row>
    <row r="5162" spans="5:6" ht="12.75">
      <c r="E5162" s="11"/>
      <c r="F5162" s="11"/>
    </row>
    <row r="5163" spans="5:6" ht="12.75">
      <c r="E5163" s="11"/>
      <c r="F5163" s="11"/>
    </row>
    <row r="5164" spans="5:6" ht="12.75">
      <c r="E5164" s="11"/>
      <c r="F5164" s="11"/>
    </row>
    <row r="5165" spans="5:6" ht="12.75">
      <c r="E5165" s="11"/>
      <c r="F5165" s="11"/>
    </row>
    <row r="5166" spans="5:6" ht="12.75">
      <c r="E5166" s="11"/>
      <c r="F5166" s="11"/>
    </row>
    <row r="5167" spans="5:6" ht="12.75">
      <c r="E5167" s="11"/>
      <c r="F5167" s="11"/>
    </row>
    <row r="5168" spans="5:6" ht="12.75">
      <c r="E5168" s="11"/>
      <c r="F5168" s="11"/>
    </row>
    <row r="5169" spans="5:6" ht="12.75">
      <c r="E5169" s="11"/>
      <c r="F5169" s="11"/>
    </row>
    <row r="5170" spans="5:6" ht="12.75">
      <c r="E5170" s="11"/>
      <c r="F5170" s="11"/>
    </row>
    <row r="5171" spans="5:6" ht="12.75">
      <c r="E5171" s="11"/>
      <c r="F5171" s="11"/>
    </row>
    <row r="5172" spans="5:6" ht="12.75">
      <c r="E5172" s="11"/>
      <c r="F5172" s="11"/>
    </row>
    <row r="5173" spans="5:6" ht="12.75">
      <c r="E5173" s="11"/>
      <c r="F5173" s="11"/>
    </row>
    <row r="5174" spans="5:6" ht="12.75">
      <c r="E5174" s="11"/>
      <c r="F5174" s="11"/>
    </row>
    <row r="5175" spans="5:6" ht="12.75">
      <c r="E5175" s="11"/>
      <c r="F5175" s="11"/>
    </row>
    <row r="5176" spans="5:6" ht="12.75">
      <c r="E5176" s="11"/>
      <c r="F5176" s="11"/>
    </row>
    <row r="5177" spans="5:6" ht="12.75">
      <c r="E5177" s="11"/>
      <c r="F5177" s="11"/>
    </row>
    <row r="5178" spans="5:6" ht="12.75">
      <c r="E5178" s="11"/>
      <c r="F5178" s="11"/>
    </row>
    <row r="5179" spans="5:6" ht="12.75">
      <c r="E5179" s="11"/>
      <c r="F5179" s="11"/>
    </row>
    <row r="5180" spans="5:6" ht="12.75">
      <c r="E5180" s="11"/>
      <c r="F5180" s="11"/>
    </row>
    <row r="5181" spans="5:6" ht="12.75">
      <c r="E5181" s="11"/>
      <c r="F5181" s="11"/>
    </row>
    <row r="5182" spans="5:6" ht="12.75">
      <c r="E5182" s="11"/>
      <c r="F5182" s="11"/>
    </row>
    <row r="5183" spans="5:6" ht="12.75">
      <c r="E5183" s="11"/>
      <c r="F5183" s="11"/>
    </row>
    <row r="5184" spans="5:6" ht="12.75">
      <c r="E5184" s="11"/>
      <c r="F5184" s="11"/>
    </row>
    <row r="5185" spans="5:6" ht="12.75">
      <c r="E5185" s="11"/>
      <c r="F5185" s="11"/>
    </row>
    <row r="5186" spans="5:6" ht="12.75">
      <c r="E5186" s="11"/>
      <c r="F5186" s="11"/>
    </row>
    <row r="5187" spans="5:6" ht="12.75">
      <c r="E5187" s="11"/>
      <c r="F5187" s="11"/>
    </row>
    <row r="5188" spans="5:6" ht="12.75">
      <c r="E5188" s="11"/>
      <c r="F5188" s="11"/>
    </row>
    <row r="5189" spans="5:6" ht="12.75">
      <c r="E5189" s="11"/>
      <c r="F5189" s="11"/>
    </row>
    <row r="5190" spans="5:6" ht="12.75">
      <c r="E5190" s="11"/>
      <c r="F5190" s="11"/>
    </row>
    <row r="5191" spans="5:6" ht="12.75">
      <c r="E5191" s="11"/>
      <c r="F5191" s="11"/>
    </row>
    <row r="5192" spans="5:6" ht="12.75">
      <c r="E5192" s="11"/>
      <c r="F5192" s="11"/>
    </row>
    <row r="5193" spans="5:6" ht="12.75">
      <c r="E5193" s="11"/>
      <c r="F5193" s="11"/>
    </row>
    <row r="5194" spans="5:6" ht="12.75">
      <c r="E5194" s="11"/>
      <c r="F5194" s="11"/>
    </row>
    <row r="5195" spans="5:6" ht="12.75">
      <c r="E5195" s="11"/>
      <c r="F5195" s="11"/>
    </row>
    <row r="5196" spans="5:6" ht="12.75">
      <c r="E5196" s="11"/>
      <c r="F5196" s="11"/>
    </row>
    <row r="5197" spans="5:6" ht="12.75">
      <c r="E5197" s="11"/>
      <c r="F5197" s="11"/>
    </row>
    <row r="5198" spans="5:6" ht="12.75">
      <c r="E5198" s="11"/>
      <c r="F5198" s="11"/>
    </row>
    <row r="5199" spans="5:6" ht="12.75">
      <c r="E5199" s="11"/>
      <c r="F5199" s="11"/>
    </row>
    <row r="5200" spans="5:6" ht="12.75">
      <c r="E5200" s="11"/>
      <c r="F5200" s="11"/>
    </row>
    <row r="5201" spans="5:6" ht="12.75">
      <c r="E5201" s="11"/>
      <c r="F5201" s="11"/>
    </row>
    <row r="5202" spans="5:6" ht="12.75">
      <c r="E5202" s="11"/>
      <c r="F5202" s="11"/>
    </row>
    <row r="5203" spans="5:6" ht="12.75">
      <c r="E5203" s="11"/>
      <c r="F5203" s="11"/>
    </row>
    <row r="5204" spans="5:6" ht="12.75">
      <c r="E5204" s="11"/>
      <c r="F5204" s="11"/>
    </row>
    <row r="5205" spans="5:6" ht="12.75">
      <c r="E5205" s="11"/>
      <c r="F5205" s="11"/>
    </row>
    <row r="5206" spans="5:6" ht="12.75">
      <c r="E5206" s="11"/>
      <c r="F5206" s="11"/>
    </row>
    <row r="5207" spans="5:6" ht="12.75">
      <c r="E5207" s="11"/>
      <c r="F5207" s="11"/>
    </row>
    <row r="5208" spans="5:6" ht="12.75">
      <c r="E5208" s="11"/>
      <c r="F5208" s="11"/>
    </row>
    <row r="5209" spans="5:6" ht="12.75">
      <c r="E5209" s="11"/>
      <c r="F5209" s="11"/>
    </row>
    <row r="5210" spans="5:6" ht="12.75">
      <c r="E5210" s="11"/>
      <c r="F5210" s="11"/>
    </row>
    <row r="5211" spans="5:6" ht="12.75">
      <c r="E5211" s="11"/>
      <c r="F5211" s="11"/>
    </row>
    <row r="5212" spans="5:6" ht="12.75">
      <c r="E5212" s="11"/>
      <c r="F5212" s="11"/>
    </row>
    <row r="5213" spans="5:6" ht="12.75">
      <c r="E5213" s="11"/>
      <c r="F5213" s="11"/>
    </row>
    <row r="5214" spans="5:6" ht="12.75">
      <c r="E5214" s="11"/>
      <c r="F5214" s="11"/>
    </row>
    <row r="5215" spans="5:6" ht="12.75">
      <c r="E5215" s="11"/>
      <c r="F5215" s="11"/>
    </row>
    <row r="5216" spans="5:6" ht="12.75">
      <c r="E5216" s="11"/>
      <c r="F5216" s="11"/>
    </row>
    <row r="5217" spans="5:6" ht="12.75">
      <c r="E5217" s="11"/>
      <c r="F5217" s="11"/>
    </row>
    <row r="5218" spans="5:6" ht="12.75">
      <c r="E5218" s="11"/>
      <c r="F5218" s="11"/>
    </row>
    <row r="5219" spans="5:6" ht="12.75">
      <c r="E5219" s="11"/>
      <c r="F5219" s="11"/>
    </row>
    <row r="5220" spans="5:6" ht="12.75">
      <c r="E5220" s="11"/>
      <c r="F5220" s="11"/>
    </row>
    <row r="5221" spans="5:6" ht="12.75">
      <c r="E5221" s="11"/>
      <c r="F5221" s="11"/>
    </row>
    <row r="5222" spans="5:6" ht="12.75">
      <c r="E5222" s="11"/>
      <c r="F5222" s="11"/>
    </row>
    <row r="5223" spans="5:6" ht="12.75">
      <c r="E5223" s="11"/>
      <c r="F5223" s="11"/>
    </row>
    <row r="5224" spans="5:6" ht="12.75">
      <c r="E5224" s="11"/>
      <c r="F5224" s="11"/>
    </row>
    <row r="5225" spans="5:6" ht="12.75">
      <c r="E5225" s="11"/>
      <c r="F5225" s="11"/>
    </row>
    <row r="5226" spans="5:6" ht="12.75">
      <c r="E5226" s="11"/>
      <c r="F5226" s="11"/>
    </row>
    <row r="5227" spans="5:6" ht="12.75">
      <c r="E5227" s="11"/>
      <c r="F5227" s="11"/>
    </row>
    <row r="5228" spans="5:6" ht="12.75">
      <c r="E5228" s="11"/>
      <c r="F5228" s="11"/>
    </row>
    <row r="5229" spans="5:6" ht="12.75">
      <c r="E5229" s="11"/>
      <c r="F5229" s="11"/>
    </row>
    <row r="5230" spans="5:6" ht="12.75">
      <c r="E5230" s="11"/>
      <c r="F5230" s="11"/>
    </row>
    <row r="5231" spans="5:6" ht="12.75">
      <c r="E5231" s="11"/>
      <c r="F5231" s="11"/>
    </row>
    <row r="5232" spans="5:6" ht="12.75">
      <c r="E5232" s="11"/>
      <c r="F5232" s="11"/>
    </row>
    <row r="5233" spans="5:6" ht="12.75">
      <c r="E5233" s="11"/>
      <c r="F5233" s="11"/>
    </row>
    <row r="5234" spans="5:6" ht="12.75">
      <c r="E5234" s="11"/>
      <c r="F5234" s="11"/>
    </row>
    <row r="5235" spans="5:6" ht="12.75">
      <c r="E5235" s="11"/>
      <c r="F5235" s="11"/>
    </row>
    <row r="5236" spans="5:6" ht="12.75">
      <c r="E5236" s="11"/>
      <c r="F5236" s="11"/>
    </row>
    <row r="5237" spans="5:6" ht="12.75">
      <c r="E5237" s="11"/>
      <c r="F5237" s="11"/>
    </row>
    <row r="5238" spans="5:6" ht="12.75">
      <c r="E5238" s="11"/>
      <c r="F5238" s="11"/>
    </row>
    <row r="5239" spans="5:6" ht="12.75">
      <c r="E5239" s="11"/>
      <c r="F5239" s="11"/>
    </row>
    <row r="5240" spans="5:6" ht="12.75">
      <c r="E5240" s="11"/>
      <c r="F5240" s="11"/>
    </row>
    <row r="5241" spans="5:6" ht="12.75">
      <c r="E5241" s="11"/>
      <c r="F5241" s="11"/>
    </row>
    <row r="5242" spans="5:6" ht="12.75">
      <c r="E5242" s="11"/>
      <c r="F5242" s="11"/>
    </row>
    <row r="5243" spans="5:6" ht="12.75">
      <c r="E5243" s="11"/>
      <c r="F5243" s="11"/>
    </row>
    <row r="5244" spans="5:6" ht="12.75">
      <c r="E5244" s="11"/>
      <c r="F5244" s="11"/>
    </row>
    <row r="5245" spans="5:6" ht="12.75">
      <c r="E5245" s="11"/>
      <c r="F5245" s="11"/>
    </row>
    <row r="5246" spans="5:6" ht="12.75">
      <c r="E5246" s="11"/>
      <c r="F5246" s="11"/>
    </row>
    <row r="5247" spans="5:6" ht="12.75">
      <c r="E5247" s="11"/>
      <c r="F5247" s="11"/>
    </row>
    <row r="5248" spans="5:6" ht="12.75">
      <c r="E5248" s="11"/>
      <c r="F5248" s="11"/>
    </row>
    <row r="5249" spans="5:6" ht="12.75">
      <c r="E5249" s="11"/>
      <c r="F5249" s="11"/>
    </row>
    <row r="5250" spans="5:6" ht="12.75">
      <c r="E5250" s="11"/>
      <c r="F5250" s="11"/>
    </row>
    <row r="5251" spans="5:6" ht="12.75">
      <c r="E5251" s="11"/>
      <c r="F5251" s="11"/>
    </row>
    <row r="5252" spans="5:6" ht="12.75">
      <c r="E5252" s="11"/>
      <c r="F5252" s="11"/>
    </row>
    <row r="5253" spans="5:6" ht="12.75">
      <c r="E5253" s="11"/>
      <c r="F5253" s="11"/>
    </row>
    <row r="5254" spans="5:6" ht="12.75">
      <c r="E5254" s="11"/>
      <c r="F5254" s="11"/>
    </row>
    <row r="5255" spans="5:6" ht="12.75">
      <c r="E5255" s="11"/>
      <c r="F5255" s="11"/>
    </row>
    <row r="5256" spans="5:6" ht="12.75">
      <c r="E5256" s="11"/>
      <c r="F5256" s="11"/>
    </row>
    <row r="5257" spans="5:6" ht="12.75">
      <c r="E5257" s="11"/>
      <c r="F5257" s="11"/>
    </row>
    <row r="5258" spans="5:6" ht="12.75">
      <c r="E5258" s="11"/>
      <c r="F5258" s="11"/>
    </row>
    <row r="5259" spans="5:6" ht="12.75">
      <c r="E5259" s="11"/>
      <c r="F5259" s="11"/>
    </row>
    <row r="5260" spans="5:6" ht="12.75">
      <c r="E5260" s="11"/>
      <c r="F5260" s="11"/>
    </row>
    <row r="5261" spans="5:6" ht="12.75">
      <c r="E5261" s="11"/>
      <c r="F5261" s="11"/>
    </row>
    <row r="5262" spans="5:6" ht="12.75">
      <c r="E5262" s="11"/>
      <c r="F5262" s="11"/>
    </row>
    <row r="5263" spans="5:6" ht="12.75">
      <c r="E5263" s="11"/>
      <c r="F5263" s="11"/>
    </row>
    <row r="5264" spans="5:6" ht="12.75">
      <c r="E5264" s="11"/>
      <c r="F5264" s="11"/>
    </row>
    <row r="5265" spans="5:6" ht="12.75">
      <c r="E5265" s="11"/>
      <c r="F5265" s="11"/>
    </row>
    <row r="5266" spans="5:6" ht="12.75">
      <c r="E5266" s="11"/>
      <c r="F5266" s="11"/>
    </row>
    <row r="5267" spans="5:6" ht="12.75">
      <c r="E5267" s="11"/>
      <c r="F5267" s="11"/>
    </row>
    <row r="5268" spans="5:6" ht="12.75">
      <c r="E5268" s="11"/>
      <c r="F5268" s="11"/>
    </row>
    <row r="5269" spans="5:6" ht="12.75">
      <c r="E5269" s="11"/>
      <c r="F5269" s="11"/>
    </row>
    <row r="5270" spans="5:6" ht="12.75">
      <c r="E5270" s="11"/>
      <c r="F5270" s="11"/>
    </row>
    <row r="5271" spans="5:6" ht="12.75">
      <c r="E5271" s="11"/>
      <c r="F5271" s="11"/>
    </row>
    <row r="5272" spans="5:6" ht="12.75">
      <c r="E5272" s="11"/>
      <c r="F5272" s="11"/>
    </row>
    <row r="5273" spans="5:6" ht="12.75">
      <c r="E5273" s="11"/>
      <c r="F5273" s="11"/>
    </row>
    <row r="5274" spans="5:6" ht="12.75">
      <c r="E5274" s="11"/>
      <c r="F5274" s="11"/>
    </row>
    <row r="5275" spans="5:6" ht="12.75">
      <c r="E5275" s="11"/>
      <c r="F5275" s="11"/>
    </row>
    <row r="5276" spans="5:6" ht="12.75">
      <c r="E5276" s="11"/>
      <c r="F5276" s="11"/>
    </row>
    <row r="5277" spans="5:6" ht="12.75">
      <c r="E5277" s="11"/>
      <c r="F5277" s="11"/>
    </row>
    <row r="5278" spans="5:6" ht="12.75">
      <c r="E5278" s="11"/>
      <c r="F5278" s="11"/>
    </row>
    <row r="5279" spans="5:6" ht="12.75">
      <c r="E5279" s="11"/>
      <c r="F5279" s="11"/>
    </row>
    <row r="5280" spans="5:6" ht="12.75">
      <c r="E5280" s="11"/>
      <c r="F5280" s="11"/>
    </row>
    <row r="5281" spans="5:6" ht="12.75">
      <c r="E5281" s="11"/>
      <c r="F5281" s="11"/>
    </row>
    <row r="5282" spans="5:6" ht="12.75">
      <c r="E5282" s="11"/>
      <c r="F5282" s="11"/>
    </row>
    <row r="5283" spans="5:6" ht="12.75">
      <c r="E5283" s="11"/>
      <c r="F5283" s="11"/>
    </row>
    <row r="5284" spans="5:6" ht="12.75">
      <c r="E5284" s="11"/>
      <c r="F5284" s="11"/>
    </row>
    <row r="5285" spans="5:6" ht="12.75">
      <c r="E5285" s="11"/>
      <c r="F5285" s="11"/>
    </row>
    <row r="5286" spans="5:6" ht="12.75">
      <c r="E5286" s="11"/>
      <c r="F5286" s="11"/>
    </row>
    <row r="5287" spans="5:6" ht="12.75">
      <c r="E5287" s="11"/>
      <c r="F5287" s="11"/>
    </row>
    <row r="5288" spans="5:6" ht="12.75">
      <c r="E5288" s="11"/>
      <c r="F5288" s="11"/>
    </row>
    <row r="5289" spans="5:6" ht="12.75">
      <c r="E5289" s="11"/>
      <c r="F5289" s="11"/>
    </row>
    <row r="5290" spans="5:6" ht="12.75">
      <c r="E5290" s="11"/>
      <c r="F5290" s="11"/>
    </row>
    <row r="5291" spans="5:6" ht="12.75">
      <c r="E5291" s="11"/>
      <c r="F5291" s="11"/>
    </row>
    <row r="5292" spans="5:6" ht="12.75">
      <c r="E5292" s="11"/>
      <c r="F5292" s="11"/>
    </row>
    <row r="5293" spans="5:6" ht="12.75">
      <c r="E5293" s="11"/>
      <c r="F5293" s="11"/>
    </row>
    <row r="5294" spans="5:6" ht="12.75">
      <c r="E5294" s="11"/>
      <c r="F5294" s="11"/>
    </row>
    <row r="5295" spans="5:6" ht="12.75">
      <c r="E5295" s="11"/>
      <c r="F5295" s="11"/>
    </row>
    <row r="5296" spans="5:6" ht="12.75">
      <c r="E5296" s="11"/>
      <c r="F5296" s="11"/>
    </row>
    <row r="5297" spans="5:6" ht="12.75">
      <c r="E5297" s="11"/>
      <c r="F5297" s="11"/>
    </row>
    <row r="5298" spans="5:6" ht="12.75">
      <c r="E5298" s="11"/>
      <c r="F5298" s="11"/>
    </row>
    <row r="5299" spans="5:6" ht="12.75">
      <c r="E5299" s="11"/>
      <c r="F5299" s="11"/>
    </row>
    <row r="5300" spans="5:6" ht="12.75">
      <c r="E5300" s="11"/>
      <c r="F5300" s="11"/>
    </row>
    <row r="5301" spans="5:6" ht="12.75">
      <c r="E5301" s="11"/>
      <c r="F5301" s="11"/>
    </row>
    <row r="5302" spans="5:6" ht="12.75">
      <c r="E5302" s="11"/>
      <c r="F5302" s="11"/>
    </row>
    <row r="5303" spans="5:6" ht="12.75">
      <c r="E5303" s="11"/>
      <c r="F5303" s="11"/>
    </row>
    <row r="5304" spans="5:6" ht="12.75">
      <c r="E5304" s="11"/>
      <c r="F5304" s="11"/>
    </row>
    <row r="5305" spans="5:6" ht="12.75">
      <c r="E5305" s="11"/>
      <c r="F5305" s="11"/>
    </row>
    <row r="5306" spans="5:6" ht="12.75">
      <c r="E5306" s="11"/>
      <c r="F5306" s="11"/>
    </row>
    <row r="5307" spans="5:6" ht="12.75">
      <c r="E5307" s="11"/>
      <c r="F5307" s="11"/>
    </row>
    <row r="5308" spans="5:6" ht="12.75">
      <c r="E5308" s="11"/>
      <c r="F5308" s="11"/>
    </row>
    <row r="5309" spans="5:6" ht="12.75">
      <c r="E5309" s="11"/>
      <c r="F5309" s="11"/>
    </row>
    <row r="5310" spans="5:6" ht="12.75">
      <c r="E5310" s="11"/>
      <c r="F5310" s="11"/>
    </row>
    <row r="5311" spans="5:6" ht="12.75">
      <c r="E5311" s="11"/>
      <c r="F5311" s="11"/>
    </row>
    <row r="5312" spans="5:6" ht="12.75">
      <c r="E5312" s="11"/>
      <c r="F5312" s="11"/>
    </row>
    <row r="5313" spans="5:6" ht="12.75">
      <c r="E5313" s="11"/>
      <c r="F5313" s="11"/>
    </row>
    <row r="5314" spans="5:6" ht="12.75">
      <c r="E5314" s="11"/>
      <c r="F5314" s="11"/>
    </row>
    <row r="5315" spans="5:6" ht="12.75">
      <c r="E5315" s="11"/>
      <c r="F5315" s="11"/>
    </row>
    <row r="5316" spans="5:6" ht="12.75">
      <c r="E5316" s="11"/>
      <c r="F5316" s="11"/>
    </row>
    <row r="5317" spans="5:6" ht="12.75">
      <c r="E5317" s="11"/>
      <c r="F5317" s="11"/>
    </row>
    <row r="5318" spans="5:6" ht="12.75">
      <c r="E5318" s="11"/>
      <c r="F5318" s="11"/>
    </row>
    <row r="5319" spans="5:6" ht="12.75">
      <c r="E5319" s="11"/>
      <c r="F5319" s="11"/>
    </row>
    <row r="5320" spans="5:6" ht="12.75">
      <c r="E5320" s="11"/>
      <c r="F5320" s="11"/>
    </row>
    <row r="5321" spans="5:6" ht="12.75">
      <c r="E5321" s="11"/>
      <c r="F5321" s="11"/>
    </row>
    <row r="5322" spans="5:6" ht="12.75">
      <c r="E5322" s="11"/>
      <c r="F5322" s="11"/>
    </row>
    <row r="5323" spans="5:6" ht="12.75">
      <c r="E5323" s="11"/>
      <c r="F5323" s="11"/>
    </row>
    <row r="5324" spans="5:6" ht="12.75">
      <c r="E5324" s="11"/>
      <c r="F5324" s="11"/>
    </row>
    <row r="5325" spans="5:6" ht="12.75">
      <c r="E5325" s="11"/>
      <c r="F5325" s="11"/>
    </row>
    <row r="5326" spans="5:6" ht="12.75">
      <c r="E5326" s="11"/>
      <c r="F5326" s="11"/>
    </row>
    <row r="5327" spans="5:6" ht="12.75">
      <c r="E5327" s="11"/>
      <c r="F5327" s="11"/>
    </row>
    <row r="5328" spans="5:6" ht="12.75">
      <c r="E5328" s="11"/>
      <c r="F5328" s="11"/>
    </row>
    <row r="5329" spans="5:6" ht="12.75">
      <c r="E5329" s="11"/>
      <c r="F5329" s="11"/>
    </row>
    <row r="5330" spans="5:6" ht="12.75">
      <c r="E5330" s="11"/>
      <c r="F5330" s="11"/>
    </row>
    <row r="5331" spans="5:6" ht="12.75">
      <c r="E5331" s="11"/>
      <c r="F5331" s="11"/>
    </row>
    <row r="5332" spans="5:6" ht="12.75">
      <c r="E5332" s="11"/>
      <c r="F5332" s="11"/>
    </row>
    <row r="5333" spans="5:6" ht="12.75">
      <c r="E5333" s="11"/>
      <c r="F5333" s="11"/>
    </row>
    <row r="5334" spans="5:6" ht="12.75">
      <c r="E5334" s="11"/>
      <c r="F5334" s="11"/>
    </row>
    <row r="5335" spans="5:6" ht="12.75">
      <c r="E5335" s="11"/>
      <c r="F5335" s="11"/>
    </row>
    <row r="5336" spans="5:6" ht="12.75">
      <c r="E5336" s="11"/>
      <c r="F5336" s="11"/>
    </row>
    <row r="5337" spans="5:6" ht="12.75">
      <c r="E5337" s="11"/>
      <c r="F5337" s="11"/>
    </row>
    <row r="5338" spans="5:6" ht="12.75">
      <c r="E5338" s="11"/>
      <c r="F5338" s="11"/>
    </row>
    <row r="5339" spans="5:6" ht="12.75">
      <c r="E5339" s="11"/>
      <c r="F5339" s="11"/>
    </row>
    <row r="5340" spans="5:6" ht="12.75">
      <c r="E5340" s="11"/>
      <c r="F5340" s="11"/>
    </row>
    <row r="5341" spans="5:6" ht="12.75">
      <c r="E5341" s="11"/>
      <c r="F5341" s="11"/>
    </row>
    <row r="5342" spans="5:6" ht="12.75">
      <c r="E5342" s="11"/>
      <c r="F5342" s="11"/>
    </row>
    <row r="5343" spans="5:6" ht="12.75">
      <c r="E5343" s="11"/>
      <c r="F5343" s="11"/>
    </row>
    <row r="5344" spans="5:6" ht="12.75">
      <c r="E5344" s="11"/>
      <c r="F5344" s="11"/>
    </row>
    <row r="5345" spans="5:6" ht="12.75">
      <c r="E5345" s="11"/>
      <c r="F5345" s="11"/>
    </row>
    <row r="5346" spans="5:6" ht="12.75">
      <c r="E5346" s="11"/>
      <c r="F5346" s="11"/>
    </row>
    <row r="5347" spans="5:6" ht="12.75">
      <c r="E5347" s="11"/>
      <c r="F5347" s="11"/>
    </row>
    <row r="5348" spans="5:6" ht="12.75">
      <c r="E5348" s="11"/>
      <c r="F5348" s="11"/>
    </row>
    <row r="5349" spans="5:6" ht="12.75">
      <c r="E5349" s="11"/>
      <c r="F5349" s="11"/>
    </row>
    <row r="5350" spans="5:6" ht="12.75">
      <c r="E5350" s="11"/>
      <c r="F5350" s="11"/>
    </row>
    <row r="5351" spans="5:6" ht="12.75">
      <c r="E5351" s="11"/>
      <c r="F5351" s="11"/>
    </row>
    <row r="5352" spans="5:6" ht="12.75">
      <c r="E5352" s="11"/>
      <c r="F5352" s="11"/>
    </row>
    <row r="5353" spans="5:6" ht="12.75">
      <c r="E5353" s="11"/>
      <c r="F5353" s="11"/>
    </row>
    <row r="5354" spans="5:6" ht="12.75">
      <c r="E5354" s="11"/>
      <c r="F5354" s="11"/>
    </row>
    <row r="5355" spans="5:6" ht="12.75">
      <c r="E5355" s="11"/>
      <c r="F5355" s="11"/>
    </row>
    <row r="5356" spans="5:6" ht="12.75">
      <c r="E5356" s="11"/>
      <c r="F5356" s="11"/>
    </row>
    <row r="5357" spans="5:6" ht="12.75">
      <c r="E5357" s="11"/>
      <c r="F5357" s="11"/>
    </row>
    <row r="5358" spans="5:6" ht="12.75">
      <c r="E5358" s="11"/>
      <c r="F5358" s="11"/>
    </row>
    <row r="5359" spans="5:6" ht="12.75">
      <c r="E5359" s="11"/>
      <c r="F5359" s="11"/>
    </row>
    <row r="5360" spans="5:6" ht="12.75">
      <c r="E5360" s="11"/>
      <c r="F5360" s="11"/>
    </row>
    <row r="5361" spans="5:6" ht="12.75">
      <c r="E5361" s="11"/>
      <c r="F5361" s="11"/>
    </row>
    <row r="5362" spans="5:6" ht="12.75">
      <c r="E5362" s="11"/>
      <c r="F5362" s="11"/>
    </row>
    <row r="5363" spans="5:6" ht="12.75">
      <c r="E5363" s="11"/>
      <c r="F5363" s="11"/>
    </row>
    <row r="5364" spans="5:6" ht="12.75">
      <c r="E5364" s="11"/>
      <c r="F5364" s="11"/>
    </row>
    <row r="5365" spans="5:6" ht="12.75">
      <c r="E5365" s="11"/>
      <c r="F5365" s="11"/>
    </row>
    <row r="5366" spans="5:6" ht="12.75">
      <c r="E5366" s="11"/>
      <c r="F5366" s="11"/>
    </row>
    <row r="5367" spans="5:6" ht="12.75">
      <c r="E5367" s="11"/>
      <c r="F5367" s="11"/>
    </row>
    <row r="5368" spans="5:6" ht="12.75">
      <c r="E5368" s="11"/>
      <c r="F5368" s="11"/>
    </row>
    <row r="5369" spans="5:6" ht="12.75">
      <c r="E5369" s="11"/>
      <c r="F5369" s="11"/>
    </row>
    <row r="5370" spans="5:6" ht="12.75">
      <c r="E5370" s="11"/>
      <c r="F5370" s="11"/>
    </row>
    <row r="5371" spans="5:6" ht="12.75">
      <c r="E5371" s="11"/>
      <c r="F5371" s="11"/>
    </row>
    <row r="5372" spans="5:6" ht="12.75">
      <c r="E5372" s="11"/>
      <c r="F5372" s="11"/>
    </row>
    <row r="5373" spans="5:6" ht="12.75">
      <c r="E5373" s="11"/>
      <c r="F5373" s="11"/>
    </row>
    <row r="5374" spans="5:6" ht="12.75">
      <c r="E5374" s="11"/>
      <c r="F5374" s="11"/>
    </row>
    <row r="5375" spans="5:6" ht="12.75">
      <c r="E5375" s="11"/>
      <c r="F5375" s="11"/>
    </row>
    <row r="5376" spans="5:6" ht="12.75">
      <c r="E5376" s="11"/>
      <c r="F5376" s="11"/>
    </row>
    <row r="5377" spans="5:6" ht="12.75">
      <c r="E5377" s="11"/>
      <c r="F5377" s="11"/>
    </row>
    <row r="5378" spans="5:6" ht="12.75">
      <c r="E5378" s="11"/>
      <c r="F5378" s="11"/>
    </row>
    <row r="5379" spans="5:6" ht="12.75">
      <c r="E5379" s="11"/>
      <c r="F5379" s="11"/>
    </row>
    <row r="5380" spans="5:6" ht="12.75">
      <c r="E5380" s="11"/>
      <c r="F5380" s="11"/>
    </row>
    <row r="5381" spans="5:6" ht="12.75">
      <c r="E5381" s="11"/>
      <c r="F5381" s="11"/>
    </row>
    <row r="5382" spans="5:6" ht="12.75">
      <c r="E5382" s="11"/>
      <c r="F5382" s="11"/>
    </row>
    <row r="5383" spans="5:6" ht="12.75">
      <c r="E5383" s="11"/>
      <c r="F5383" s="11"/>
    </row>
    <row r="5384" spans="5:6" ht="12.75">
      <c r="E5384" s="11"/>
      <c r="F5384" s="11"/>
    </row>
    <row r="5385" spans="5:6" ht="12.75">
      <c r="E5385" s="11"/>
      <c r="F5385" s="11"/>
    </row>
    <row r="5386" spans="5:6" ht="12.75">
      <c r="E5386" s="11"/>
      <c r="F5386" s="11"/>
    </row>
    <row r="5387" spans="5:6" ht="12.75">
      <c r="E5387" s="11"/>
      <c r="F5387" s="11"/>
    </row>
    <row r="5388" spans="5:6" ht="12.75">
      <c r="E5388" s="11"/>
      <c r="F5388" s="11"/>
    </row>
    <row r="5389" spans="5:6" ht="12.75">
      <c r="E5389" s="11"/>
      <c r="F5389" s="11"/>
    </row>
    <row r="5390" spans="5:6" ht="12.75">
      <c r="E5390" s="11"/>
      <c r="F5390" s="11"/>
    </row>
    <row r="5391" spans="5:6" ht="12.75">
      <c r="E5391" s="11"/>
      <c r="F5391" s="11"/>
    </row>
    <row r="5392" spans="5:6" ht="12.75">
      <c r="E5392" s="11"/>
      <c r="F5392" s="11"/>
    </row>
    <row r="5393" spans="5:6" ht="12.75">
      <c r="E5393" s="11"/>
      <c r="F5393" s="11"/>
    </row>
    <row r="5394" spans="5:6" ht="12.75">
      <c r="E5394" s="11"/>
      <c r="F5394" s="11"/>
    </row>
    <row r="5395" spans="5:6" ht="12.75">
      <c r="E5395" s="11"/>
      <c r="F5395" s="11"/>
    </row>
    <row r="5396" spans="5:6" ht="12.75">
      <c r="E5396" s="11"/>
      <c r="F5396" s="11"/>
    </row>
    <row r="5397" spans="5:6" ht="12.75">
      <c r="E5397" s="11"/>
      <c r="F5397" s="11"/>
    </row>
    <row r="5398" spans="5:6" ht="12.75">
      <c r="E5398" s="11"/>
      <c r="F5398" s="11"/>
    </row>
    <row r="5399" spans="5:6" ht="12.75">
      <c r="E5399" s="11"/>
      <c r="F5399" s="11"/>
    </row>
    <row r="5400" spans="5:6" ht="12.75">
      <c r="E5400" s="11"/>
      <c r="F5400" s="11"/>
    </row>
    <row r="5401" spans="5:6" ht="12.75">
      <c r="E5401" s="11"/>
      <c r="F5401" s="11"/>
    </row>
    <row r="5402" spans="5:6" ht="12.75">
      <c r="E5402" s="11"/>
      <c r="F5402" s="11"/>
    </row>
    <row r="5403" spans="5:6" ht="12.75">
      <c r="E5403" s="11"/>
      <c r="F5403" s="11"/>
    </row>
    <row r="5404" spans="5:6" ht="12.75">
      <c r="E5404" s="11"/>
      <c r="F5404" s="11"/>
    </row>
    <row r="5405" spans="5:6" ht="12.75">
      <c r="E5405" s="11"/>
      <c r="F5405" s="11"/>
    </row>
    <row r="5406" spans="5:6" ht="12.75">
      <c r="E5406" s="11"/>
      <c r="F5406" s="11"/>
    </row>
    <row r="5407" spans="5:6" ht="12.75">
      <c r="E5407" s="11"/>
      <c r="F5407" s="11"/>
    </row>
    <row r="5408" spans="5:6" ht="12.75">
      <c r="E5408" s="11"/>
      <c r="F5408" s="11"/>
    </row>
    <row r="5409" spans="5:6" ht="12.75">
      <c r="E5409" s="11"/>
      <c r="F5409" s="11"/>
    </row>
    <row r="5410" spans="5:6" ht="12.75">
      <c r="E5410" s="11"/>
      <c r="F5410" s="11"/>
    </row>
    <row r="5411" spans="5:6" ht="12.75">
      <c r="E5411" s="11"/>
      <c r="F5411" s="11"/>
    </row>
    <row r="5412" spans="5:6" ht="12.75">
      <c r="E5412" s="11"/>
      <c r="F5412" s="11"/>
    </row>
    <row r="5413" spans="5:6" ht="12.75">
      <c r="E5413" s="11"/>
      <c r="F5413" s="11"/>
    </row>
    <row r="5414" spans="5:6" ht="12.75">
      <c r="E5414" s="11"/>
      <c r="F5414" s="11"/>
    </row>
    <row r="5415" spans="5:6" ht="12.75">
      <c r="E5415" s="11"/>
      <c r="F5415" s="11"/>
    </row>
    <row r="5416" spans="5:6" ht="12.75">
      <c r="E5416" s="11"/>
      <c r="F5416" s="11"/>
    </row>
    <row r="5417" spans="5:6" ht="12.75">
      <c r="E5417" s="11"/>
      <c r="F5417" s="11"/>
    </row>
    <row r="5418" spans="5:6" ht="12.75">
      <c r="E5418" s="11"/>
      <c r="F5418" s="11"/>
    </row>
    <row r="5419" spans="5:6" ht="12.75">
      <c r="E5419" s="11"/>
      <c r="F5419" s="11"/>
    </row>
    <row r="5420" spans="5:6" ht="12.75">
      <c r="E5420" s="11"/>
      <c r="F5420" s="11"/>
    </row>
    <row r="5421" spans="5:6" ht="12.75">
      <c r="E5421" s="11"/>
      <c r="F5421" s="11"/>
    </row>
    <row r="5422" spans="5:6" ht="12.75">
      <c r="E5422" s="11"/>
      <c r="F5422" s="11"/>
    </row>
    <row r="5423" spans="5:6" ht="12.75">
      <c r="E5423" s="11"/>
      <c r="F5423" s="11"/>
    </row>
    <row r="5424" spans="5:6" ht="12.75">
      <c r="E5424" s="11"/>
      <c r="F5424" s="11"/>
    </row>
    <row r="5425" spans="5:6" ht="12.75">
      <c r="E5425" s="11"/>
      <c r="F5425" s="11"/>
    </row>
    <row r="5426" spans="5:6" ht="12.75">
      <c r="E5426" s="11"/>
      <c r="F5426" s="11"/>
    </row>
    <row r="5427" spans="5:6" ht="12.75">
      <c r="E5427" s="11"/>
      <c r="F5427" s="11"/>
    </row>
    <row r="5428" spans="5:6" ht="12.75">
      <c r="E5428" s="11"/>
      <c r="F5428" s="11"/>
    </row>
    <row r="5429" spans="5:6" ht="12.75">
      <c r="E5429" s="11"/>
      <c r="F5429" s="11"/>
    </row>
    <row r="5430" spans="5:6" ht="12.75">
      <c r="E5430" s="11"/>
      <c r="F5430" s="11"/>
    </row>
    <row r="5431" spans="5:6" ht="12.75">
      <c r="E5431" s="11"/>
      <c r="F5431" s="11"/>
    </row>
    <row r="5432" spans="5:6" ht="12.75">
      <c r="E5432" s="11"/>
      <c r="F5432" s="11"/>
    </row>
    <row r="5433" spans="5:6" ht="12.75">
      <c r="E5433" s="11"/>
      <c r="F5433" s="11"/>
    </row>
    <row r="5434" spans="5:6" ht="12.75">
      <c r="E5434" s="11"/>
      <c r="F5434" s="11"/>
    </row>
    <row r="5435" spans="5:6" ht="12.75">
      <c r="E5435" s="11"/>
      <c r="F5435" s="11"/>
    </row>
    <row r="5436" spans="5:6" ht="12.75">
      <c r="E5436" s="11"/>
      <c r="F5436" s="11"/>
    </row>
    <row r="5437" spans="5:6" ht="12.75">
      <c r="E5437" s="11"/>
      <c r="F5437" s="11"/>
    </row>
    <row r="5438" spans="5:6" ht="12.75">
      <c r="E5438" s="11"/>
      <c r="F5438" s="11"/>
    </row>
    <row r="5439" spans="5:6" ht="12.75">
      <c r="E5439" s="11"/>
      <c r="F5439" s="11"/>
    </row>
    <row r="5440" spans="5:6" ht="12.75">
      <c r="E5440" s="11"/>
      <c r="F5440" s="11"/>
    </row>
    <row r="5441" spans="5:6" ht="12.75">
      <c r="E5441" s="11"/>
      <c r="F5441" s="11"/>
    </row>
    <row r="5442" spans="5:6" ht="12.75">
      <c r="E5442" s="11"/>
      <c r="F5442" s="11"/>
    </row>
    <row r="5443" spans="5:6" ht="12.75">
      <c r="E5443" s="11"/>
      <c r="F5443" s="11"/>
    </row>
    <row r="5444" spans="5:6" ht="12.75">
      <c r="E5444" s="11"/>
      <c r="F5444" s="11"/>
    </row>
    <row r="5445" spans="5:6" ht="12.75">
      <c r="E5445" s="11"/>
      <c r="F5445" s="11"/>
    </row>
    <row r="5446" spans="5:6" ht="12.75">
      <c r="E5446" s="11"/>
      <c r="F5446" s="11"/>
    </row>
    <row r="5447" spans="5:6" ht="12.75">
      <c r="E5447" s="11"/>
      <c r="F5447" s="11"/>
    </row>
    <row r="5448" spans="5:6" ht="12.75">
      <c r="E5448" s="11"/>
      <c r="F5448" s="11"/>
    </row>
    <row r="5449" spans="5:6" ht="12.75">
      <c r="E5449" s="11"/>
      <c r="F5449" s="11"/>
    </row>
    <row r="5450" spans="5:6" ht="12.75">
      <c r="E5450" s="11"/>
      <c r="F5450" s="11"/>
    </row>
    <row r="5451" spans="5:6" ht="12.75">
      <c r="E5451" s="11"/>
      <c r="F5451" s="11"/>
    </row>
    <row r="5452" spans="5:6" ht="12.75">
      <c r="E5452" s="11"/>
      <c r="F5452" s="11"/>
    </row>
    <row r="5453" spans="5:6" ht="12.75">
      <c r="E5453" s="11"/>
      <c r="F5453" s="11"/>
    </row>
    <row r="5454" spans="5:6" ht="12.75">
      <c r="E5454" s="11"/>
      <c r="F5454" s="11"/>
    </row>
    <row r="5455" spans="5:6" ht="12.75">
      <c r="E5455" s="11"/>
      <c r="F5455" s="11"/>
    </row>
    <row r="5456" spans="5:6" ht="12.75">
      <c r="E5456" s="11"/>
      <c r="F5456" s="11"/>
    </row>
    <row r="5457" spans="5:6" ht="12.75">
      <c r="E5457" s="11"/>
      <c r="F5457" s="11"/>
    </row>
    <row r="5458" spans="5:6" ht="12.75">
      <c r="E5458" s="11"/>
      <c r="F5458" s="11"/>
    </row>
    <row r="5459" spans="5:6" ht="12.75">
      <c r="E5459" s="11"/>
      <c r="F5459" s="11"/>
    </row>
    <row r="5460" spans="5:6" ht="12.75">
      <c r="E5460" s="11"/>
      <c r="F5460" s="11"/>
    </row>
    <row r="5461" spans="5:6" ht="12.75">
      <c r="E5461" s="11"/>
      <c r="F5461" s="11"/>
    </row>
    <row r="5462" spans="5:6" ht="12.75">
      <c r="E5462" s="11"/>
      <c r="F5462" s="11"/>
    </row>
    <row r="5463" spans="5:6" ht="12.75">
      <c r="E5463" s="11"/>
      <c r="F5463" s="11"/>
    </row>
    <row r="5464" spans="5:6" ht="12.75">
      <c r="E5464" s="11"/>
      <c r="F5464" s="11"/>
    </row>
    <row r="5465" spans="5:6" ht="12.75">
      <c r="E5465" s="11"/>
      <c r="F5465" s="11"/>
    </row>
    <row r="5466" spans="5:6" ht="12.75">
      <c r="E5466" s="11"/>
      <c r="F5466" s="11"/>
    </row>
    <row r="5467" spans="5:6" ht="12.75">
      <c r="E5467" s="11"/>
      <c r="F5467" s="11"/>
    </row>
    <row r="5468" spans="5:6" ht="12.75">
      <c r="E5468" s="11"/>
      <c r="F5468" s="11"/>
    </row>
    <row r="5469" spans="5:6" ht="12.75">
      <c r="E5469" s="11"/>
      <c r="F5469" s="11"/>
    </row>
    <row r="5470" spans="5:6" ht="12.75">
      <c r="E5470" s="11"/>
      <c r="F5470" s="11"/>
    </row>
    <row r="5471" spans="5:6" ht="12.75">
      <c r="E5471" s="11"/>
      <c r="F5471" s="11"/>
    </row>
    <row r="5472" spans="5:6" ht="12.75">
      <c r="E5472" s="11"/>
      <c r="F5472" s="11"/>
    </row>
    <row r="5473" spans="5:6" ht="12.75">
      <c r="E5473" s="11"/>
      <c r="F5473" s="11"/>
    </row>
    <row r="5474" spans="5:6" ht="12.75">
      <c r="E5474" s="11"/>
      <c r="F5474" s="11"/>
    </row>
    <row r="5475" spans="5:6" ht="12.75">
      <c r="E5475" s="11"/>
      <c r="F5475" s="11"/>
    </row>
    <row r="5476" spans="5:6" ht="12.75">
      <c r="E5476" s="11"/>
      <c r="F5476" s="11"/>
    </row>
    <row r="5477" spans="5:6" ht="12.75">
      <c r="E5477" s="11"/>
      <c r="F5477" s="11"/>
    </row>
    <row r="5478" spans="5:6" ht="12.75">
      <c r="E5478" s="11"/>
      <c r="F5478" s="11"/>
    </row>
    <row r="5479" spans="5:6" ht="12.75">
      <c r="E5479" s="11"/>
      <c r="F5479" s="11"/>
    </row>
    <row r="5480" spans="5:6" ht="12.75">
      <c r="E5480" s="11"/>
      <c r="F5480" s="11"/>
    </row>
    <row r="5481" spans="5:6" ht="12.75">
      <c r="E5481" s="11"/>
      <c r="F5481" s="11"/>
    </row>
    <row r="5482" spans="5:6" ht="12.75">
      <c r="E5482" s="11"/>
      <c r="F5482" s="11"/>
    </row>
    <row r="5483" spans="5:6" ht="12.75">
      <c r="E5483" s="11"/>
      <c r="F5483" s="11"/>
    </row>
    <row r="5484" spans="5:6" ht="12.75">
      <c r="E5484" s="11"/>
      <c r="F5484" s="11"/>
    </row>
    <row r="5485" spans="5:6" ht="12.75">
      <c r="E5485" s="11"/>
      <c r="F5485" s="11"/>
    </row>
    <row r="5486" spans="5:6" ht="12.75">
      <c r="E5486" s="11"/>
      <c r="F5486" s="11"/>
    </row>
    <row r="5487" spans="5:6" ht="12.75">
      <c r="E5487" s="11"/>
      <c r="F5487" s="11"/>
    </row>
    <row r="5488" spans="5:6" ht="12.75">
      <c r="E5488" s="11"/>
      <c r="F5488" s="11"/>
    </row>
    <row r="5489" spans="5:6" ht="12.75">
      <c r="E5489" s="11"/>
      <c r="F5489" s="11"/>
    </row>
    <row r="5490" spans="5:6" ht="12.75">
      <c r="E5490" s="11"/>
      <c r="F5490" s="11"/>
    </row>
    <row r="5491" spans="5:6" ht="12.75">
      <c r="E5491" s="11"/>
      <c r="F5491" s="11"/>
    </row>
    <row r="5492" spans="5:6" ht="12.75">
      <c r="E5492" s="11"/>
      <c r="F5492" s="11"/>
    </row>
    <row r="5493" spans="5:6" ht="12.75">
      <c r="E5493" s="11"/>
      <c r="F5493" s="11"/>
    </row>
    <row r="5494" spans="5:6" ht="12.75">
      <c r="E5494" s="11"/>
      <c r="F5494" s="11"/>
    </row>
    <row r="5495" spans="5:6" ht="12.75">
      <c r="E5495" s="11"/>
      <c r="F5495" s="11"/>
    </row>
    <row r="5496" spans="5:6" ht="12.75">
      <c r="E5496" s="11"/>
      <c r="F5496" s="11"/>
    </row>
    <row r="5497" spans="5:6" ht="12.75">
      <c r="E5497" s="11"/>
      <c r="F5497" s="11"/>
    </row>
    <row r="5498" spans="5:6" ht="12.75">
      <c r="E5498" s="11"/>
      <c r="F5498" s="11"/>
    </row>
    <row r="5499" spans="5:6" ht="12.75">
      <c r="E5499" s="11"/>
      <c r="F5499" s="11"/>
    </row>
    <row r="5500" spans="5:6" ht="12.75">
      <c r="E5500" s="11"/>
      <c r="F5500" s="11"/>
    </row>
    <row r="5501" spans="5:6" ht="12.75">
      <c r="E5501" s="11"/>
      <c r="F5501" s="11"/>
    </row>
    <row r="5502" spans="5:6" ht="12.75">
      <c r="E5502" s="11"/>
      <c r="F5502" s="11"/>
    </row>
    <row r="5503" spans="5:6" ht="12.75">
      <c r="E5503" s="11"/>
      <c r="F5503" s="11"/>
    </row>
    <row r="5504" spans="5:6" ht="12.75">
      <c r="E5504" s="11"/>
      <c r="F5504" s="11"/>
    </row>
    <row r="5505" spans="5:6" ht="12.75">
      <c r="E5505" s="11"/>
      <c r="F5505" s="11"/>
    </row>
    <row r="5506" spans="5:6" ht="12.75">
      <c r="E5506" s="11"/>
      <c r="F5506" s="11"/>
    </row>
    <row r="5507" spans="5:6" ht="12.75">
      <c r="E5507" s="11"/>
      <c r="F5507" s="11"/>
    </row>
    <row r="5508" spans="5:6" ht="12.75">
      <c r="E5508" s="11"/>
      <c r="F5508" s="11"/>
    </row>
    <row r="5509" spans="5:6" ht="12.75">
      <c r="E5509" s="11"/>
      <c r="F5509" s="11"/>
    </row>
    <row r="5510" spans="5:6" ht="12.75">
      <c r="E5510" s="11"/>
      <c r="F5510" s="11"/>
    </row>
    <row r="5511" spans="5:6" ht="12.75">
      <c r="E5511" s="11"/>
      <c r="F5511" s="11"/>
    </row>
    <row r="5512" spans="5:6" ht="12.75">
      <c r="E5512" s="11"/>
      <c r="F5512" s="11"/>
    </row>
    <row r="5513" spans="5:6" ht="12.75">
      <c r="E5513" s="11"/>
      <c r="F5513" s="11"/>
    </row>
    <row r="5514" spans="5:6" ht="12.75">
      <c r="E5514" s="11"/>
      <c r="F5514" s="11"/>
    </row>
    <row r="5515" spans="5:6" ht="12.75">
      <c r="E5515" s="11"/>
      <c r="F5515" s="11"/>
    </row>
    <row r="5516" spans="5:6" ht="12.75">
      <c r="E5516" s="11"/>
      <c r="F5516" s="11"/>
    </row>
    <row r="5517" spans="5:6" ht="12.75">
      <c r="E5517" s="11"/>
      <c r="F5517" s="11"/>
    </row>
    <row r="5518" spans="5:6" ht="12.75">
      <c r="E5518" s="11"/>
      <c r="F5518" s="11"/>
    </row>
    <row r="5519" spans="5:6" ht="12.75">
      <c r="E5519" s="11"/>
      <c r="F5519" s="11"/>
    </row>
    <row r="5520" spans="5:6" ht="12.75">
      <c r="E5520" s="11"/>
      <c r="F5520" s="11"/>
    </row>
    <row r="5521" spans="5:6" ht="12.75">
      <c r="E5521" s="11"/>
      <c r="F5521" s="11"/>
    </row>
    <row r="5522" spans="5:6" ht="12.75">
      <c r="E5522" s="11"/>
      <c r="F5522" s="11"/>
    </row>
    <row r="5523" spans="5:6" ht="12.75">
      <c r="E5523" s="11"/>
      <c r="F5523" s="11"/>
    </row>
    <row r="5524" spans="5:6" ht="12.75">
      <c r="E5524" s="11"/>
      <c r="F5524" s="11"/>
    </row>
    <row r="5525" spans="5:6" ht="12.75">
      <c r="E5525" s="11"/>
      <c r="F5525" s="11"/>
    </row>
    <row r="5526" spans="5:6" ht="12.75">
      <c r="E5526" s="11"/>
      <c r="F5526" s="11"/>
    </row>
    <row r="5527" spans="5:6" ht="12.75">
      <c r="E5527" s="11"/>
      <c r="F5527" s="11"/>
    </row>
    <row r="5528" spans="5:6" ht="12.75">
      <c r="E5528" s="11"/>
      <c r="F5528" s="11"/>
    </row>
    <row r="5529" spans="5:6" ht="12.75">
      <c r="E5529" s="11"/>
      <c r="F5529" s="11"/>
    </row>
    <row r="5530" spans="5:6" ht="12.75">
      <c r="E5530" s="11"/>
      <c r="F5530" s="11"/>
    </row>
    <row r="5531" spans="5:6" ht="12.75">
      <c r="E5531" s="11"/>
      <c r="F5531" s="11"/>
    </row>
    <row r="5532" spans="5:6" ht="12.75">
      <c r="E5532" s="11"/>
      <c r="F5532" s="11"/>
    </row>
    <row r="5533" spans="5:6" ht="12.75">
      <c r="E5533" s="11"/>
      <c r="F5533" s="11"/>
    </row>
    <row r="5534" spans="5:6" ht="12.75">
      <c r="E5534" s="11"/>
      <c r="F5534" s="11"/>
    </row>
    <row r="5535" spans="5:6" ht="12.75">
      <c r="E5535" s="11"/>
      <c r="F5535" s="11"/>
    </row>
    <row r="5536" spans="5:6" ht="12.75">
      <c r="E5536" s="11"/>
      <c r="F5536" s="11"/>
    </row>
    <row r="5537" spans="5:6" ht="12.75">
      <c r="E5537" s="11"/>
      <c r="F5537" s="11"/>
    </row>
    <row r="5538" spans="5:6" ht="12.75">
      <c r="E5538" s="11"/>
      <c r="F5538" s="11"/>
    </row>
    <row r="5539" spans="5:6" ht="12.75">
      <c r="E5539" s="11"/>
      <c r="F5539" s="11"/>
    </row>
    <row r="5540" spans="5:6" ht="12.75">
      <c r="E5540" s="11"/>
      <c r="F5540" s="11"/>
    </row>
    <row r="5541" spans="5:6" ht="12.75">
      <c r="E5541" s="11"/>
      <c r="F5541" s="11"/>
    </row>
    <row r="5542" spans="5:6" ht="12.75">
      <c r="E5542" s="11"/>
      <c r="F5542" s="11"/>
    </row>
    <row r="5543" spans="5:6" ht="12.75">
      <c r="E5543" s="11"/>
      <c r="F5543" s="11"/>
    </row>
    <row r="5544" spans="5:6" ht="12.75">
      <c r="E5544" s="11"/>
      <c r="F5544" s="11"/>
    </row>
    <row r="5545" spans="5:6" ht="12.75">
      <c r="E5545" s="11"/>
      <c r="F5545" s="11"/>
    </row>
    <row r="5546" spans="5:6" ht="12.75">
      <c r="E5546" s="11"/>
      <c r="F5546" s="11"/>
    </row>
    <row r="5547" spans="5:6" ht="12.75">
      <c r="E5547" s="11"/>
      <c r="F5547" s="11"/>
    </row>
    <row r="5548" spans="5:6" ht="12.75">
      <c r="E5548" s="11"/>
      <c r="F5548" s="11"/>
    </row>
    <row r="5549" spans="5:6" ht="12.75">
      <c r="E5549" s="11"/>
      <c r="F5549" s="11"/>
    </row>
    <row r="5550" spans="5:6" ht="12.75">
      <c r="E5550" s="11"/>
      <c r="F5550" s="11"/>
    </row>
    <row r="5551" spans="5:6" ht="12.75">
      <c r="E5551" s="11"/>
      <c r="F5551" s="11"/>
    </row>
    <row r="5552" spans="5:6" ht="12.75">
      <c r="E5552" s="11"/>
      <c r="F5552" s="11"/>
    </row>
    <row r="5553" spans="5:6" ht="12.75">
      <c r="E5553" s="11"/>
      <c r="F5553" s="11"/>
    </row>
    <row r="5554" spans="5:6" ht="12.75">
      <c r="E5554" s="11"/>
      <c r="F5554" s="11"/>
    </row>
    <row r="5555" spans="5:6" ht="12.75">
      <c r="E5555" s="11"/>
      <c r="F5555" s="11"/>
    </row>
    <row r="5556" spans="5:6" ht="12.75">
      <c r="E5556" s="11"/>
      <c r="F5556" s="11"/>
    </row>
    <row r="5557" spans="5:6" ht="12.75">
      <c r="E5557" s="11"/>
      <c r="F5557" s="11"/>
    </row>
    <row r="5558" spans="5:6" ht="12.75">
      <c r="E5558" s="11"/>
      <c r="F5558" s="11"/>
    </row>
    <row r="5559" spans="5:6" ht="12.75">
      <c r="E5559" s="11"/>
      <c r="F5559" s="11"/>
    </row>
    <row r="5560" spans="5:6" ht="12.75">
      <c r="E5560" s="11"/>
      <c r="F5560" s="11"/>
    </row>
    <row r="5561" spans="5:6" ht="12.75">
      <c r="E5561" s="11"/>
      <c r="F5561" s="11"/>
    </row>
    <row r="5562" spans="5:6" ht="12.75">
      <c r="E5562" s="11"/>
      <c r="F5562" s="11"/>
    </row>
    <row r="5563" spans="5:6" ht="12.75">
      <c r="E5563" s="11"/>
      <c r="F5563" s="11"/>
    </row>
    <row r="5564" spans="5:6" ht="12.75">
      <c r="E5564" s="11"/>
      <c r="F5564" s="11"/>
    </row>
    <row r="5565" spans="5:6" ht="12.75">
      <c r="E5565" s="11"/>
      <c r="F5565" s="11"/>
    </row>
    <row r="5566" spans="5:6" ht="12.75">
      <c r="E5566" s="11"/>
      <c r="F5566" s="11"/>
    </row>
    <row r="5567" spans="5:6" ht="12.75">
      <c r="E5567" s="11"/>
      <c r="F5567" s="11"/>
    </row>
    <row r="5568" spans="5:6" ht="12.75">
      <c r="E5568" s="11"/>
      <c r="F5568" s="11"/>
    </row>
    <row r="5569" spans="5:6" ht="12.75">
      <c r="E5569" s="11"/>
      <c r="F5569" s="11"/>
    </row>
    <row r="5570" spans="5:6" ht="12.75">
      <c r="E5570" s="11"/>
      <c r="F5570" s="11"/>
    </row>
    <row r="5571" spans="5:6" ht="12.75">
      <c r="E5571" s="11"/>
      <c r="F5571" s="11"/>
    </row>
    <row r="5572" spans="5:6" ht="12.75">
      <c r="E5572" s="11"/>
      <c r="F5572" s="11"/>
    </row>
    <row r="5573" spans="5:6" ht="12.75">
      <c r="E5573" s="11"/>
      <c r="F5573" s="11"/>
    </row>
    <row r="5574" spans="5:6" ht="12.75">
      <c r="E5574" s="11"/>
      <c r="F5574" s="11"/>
    </row>
    <row r="5575" spans="5:6" ht="12.75">
      <c r="E5575" s="11"/>
      <c r="F5575" s="11"/>
    </row>
    <row r="5576" spans="5:6" ht="12.75">
      <c r="E5576" s="11"/>
      <c r="F5576" s="11"/>
    </row>
    <row r="5577" spans="5:6" ht="12.75">
      <c r="E5577" s="11"/>
      <c r="F5577" s="11"/>
    </row>
    <row r="5578" spans="5:6" ht="12.75">
      <c r="E5578" s="11"/>
      <c r="F5578" s="11"/>
    </row>
    <row r="5579" spans="5:6" ht="12.75">
      <c r="E5579" s="11"/>
      <c r="F5579" s="11"/>
    </row>
    <row r="5580" spans="5:6" ht="12.75">
      <c r="E5580" s="11"/>
      <c r="F5580" s="11"/>
    </row>
    <row r="5581" spans="5:6" ht="12.75">
      <c r="E5581" s="11"/>
      <c r="F5581" s="11"/>
    </row>
    <row r="5582" spans="5:6" ht="12.75">
      <c r="E5582" s="11"/>
      <c r="F5582" s="11"/>
    </row>
    <row r="5583" spans="5:6" ht="12.75">
      <c r="E5583" s="11"/>
      <c r="F5583" s="11"/>
    </row>
    <row r="5584" spans="5:6" ht="12.75">
      <c r="E5584" s="11"/>
      <c r="F5584" s="11"/>
    </row>
    <row r="5585" spans="5:6" ht="12.75">
      <c r="E5585" s="11"/>
      <c r="F5585" s="11"/>
    </row>
    <row r="5586" spans="5:6" ht="12.75">
      <c r="E5586" s="11"/>
      <c r="F5586" s="11"/>
    </row>
    <row r="5587" spans="5:6" ht="12.75">
      <c r="E5587" s="11"/>
      <c r="F5587" s="11"/>
    </row>
    <row r="5588" spans="5:6" ht="12.75">
      <c r="E5588" s="11"/>
      <c r="F5588" s="11"/>
    </row>
    <row r="5589" spans="5:6" ht="12.75">
      <c r="E5589" s="11"/>
      <c r="F5589" s="11"/>
    </row>
    <row r="5590" spans="5:6" ht="12.75">
      <c r="E5590" s="11"/>
      <c r="F5590" s="11"/>
    </row>
    <row r="5591" spans="5:6" ht="12.75">
      <c r="E5591" s="11"/>
      <c r="F5591" s="11"/>
    </row>
    <row r="5592" spans="5:6" ht="12.75">
      <c r="E5592" s="11"/>
      <c r="F5592" s="11"/>
    </row>
    <row r="5593" spans="5:6" ht="12.75">
      <c r="E5593" s="11"/>
      <c r="F5593" s="11"/>
    </row>
    <row r="5594" spans="5:6" ht="12.75">
      <c r="E5594" s="11"/>
      <c r="F5594" s="11"/>
    </row>
    <row r="5595" spans="5:6" ht="12.75">
      <c r="E5595" s="11"/>
      <c r="F5595" s="11"/>
    </row>
    <row r="5596" spans="5:6" ht="12.75">
      <c r="E5596" s="11"/>
      <c r="F5596" s="11"/>
    </row>
    <row r="5597" spans="5:6" ht="12.75">
      <c r="E5597" s="11"/>
      <c r="F5597" s="11"/>
    </row>
    <row r="5598" spans="5:6" ht="12.75">
      <c r="E5598" s="11"/>
      <c r="F5598" s="11"/>
    </row>
    <row r="5599" spans="5:6" ht="12.75">
      <c r="E5599" s="11"/>
      <c r="F5599" s="11"/>
    </row>
    <row r="5600" spans="5:6" ht="12.75">
      <c r="E5600" s="11"/>
      <c r="F5600" s="11"/>
    </row>
    <row r="5601" spans="5:6" ht="12.75">
      <c r="E5601" s="11"/>
      <c r="F5601" s="11"/>
    </row>
    <row r="5602" spans="5:6" ht="12.75">
      <c r="E5602" s="11"/>
      <c r="F5602" s="11"/>
    </row>
    <row r="5603" spans="5:6" ht="12.75">
      <c r="E5603" s="11"/>
      <c r="F5603" s="11"/>
    </row>
    <row r="5604" spans="5:6" ht="12.75">
      <c r="E5604" s="11"/>
      <c r="F5604" s="11"/>
    </row>
    <row r="5605" spans="5:6" ht="12.75">
      <c r="E5605" s="11"/>
      <c r="F5605" s="11"/>
    </row>
    <row r="5606" spans="5:6" ht="12.75">
      <c r="E5606" s="11"/>
      <c r="F5606" s="11"/>
    </row>
    <row r="5607" spans="5:6" ht="12.75">
      <c r="E5607" s="11"/>
      <c r="F5607" s="11"/>
    </row>
    <row r="5608" spans="5:6" ht="12.75">
      <c r="E5608" s="11"/>
      <c r="F5608" s="11"/>
    </row>
    <row r="5609" spans="5:6" ht="12.75">
      <c r="E5609" s="11"/>
      <c r="F5609" s="11"/>
    </row>
    <row r="5610" spans="5:6" ht="12.75">
      <c r="E5610" s="11"/>
      <c r="F5610" s="11"/>
    </row>
    <row r="5611" spans="5:6" ht="12.75">
      <c r="E5611" s="11"/>
      <c r="F5611" s="11"/>
    </row>
    <row r="5612" spans="5:6" ht="12.75">
      <c r="E5612" s="11"/>
      <c r="F5612" s="11"/>
    </row>
    <row r="5613" spans="5:6" ht="12.75">
      <c r="E5613" s="11"/>
      <c r="F5613" s="11"/>
    </row>
    <row r="5614" spans="5:6" ht="12.75">
      <c r="E5614" s="11"/>
      <c r="F5614" s="11"/>
    </row>
    <row r="5615" spans="5:6" ht="12.75">
      <c r="E5615" s="11"/>
      <c r="F5615" s="11"/>
    </row>
    <row r="5616" spans="5:6" ht="12.75">
      <c r="E5616" s="11"/>
      <c r="F5616" s="11"/>
    </row>
    <row r="5617" spans="5:6" ht="12.75">
      <c r="E5617" s="11"/>
      <c r="F5617" s="11"/>
    </row>
    <row r="5618" spans="5:6" ht="12.75">
      <c r="E5618" s="11"/>
      <c r="F5618" s="11"/>
    </row>
    <row r="5619" spans="5:6" ht="12.75">
      <c r="E5619" s="11"/>
      <c r="F5619" s="11"/>
    </row>
    <row r="5620" spans="5:6" ht="12.75">
      <c r="E5620" s="11"/>
      <c r="F5620" s="11"/>
    </row>
    <row r="5621" spans="5:6" ht="12.75">
      <c r="E5621" s="11"/>
      <c r="F5621" s="11"/>
    </row>
    <row r="5622" spans="5:6" ht="12.75">
      <c r="E5622" s="11"/>
      <c r="F5622" s="11"/>
    </row>
    <row r="5623" spans="5:6" ht="12.75">
      <c r="E5623" s="11"/>
      <c r="F5623" s="11"/>
    </row>
    <row r="5624" spans="5:6" ht="12.75">
      <c r="E5624" s="11"/>
      <c r="F5624" s="11"/>
    </row>
    <row r="5625" spans="5:6" ht="12.75">
      <c r="E5625" s="11"/>
      <c r="F5625" s="11"/>
    </row>
    <row r="5626" spans="5:6" ht="12.75">
      <c r="E5626" s="11"/>
      <c r="F5626" s="11"/>
    </row>
    <row r="5627" spans="5:6" ht="12.75">
      <c r="E5627" s="11"/>
      <c r="F5627" s="11"/>
    </row>
    <row r="5628" spans="5:6" ht="12.75">
      <c r="E5628" s="11"/>
      <c r="F5628" s="11"/>
    </row>
    <row r="5629" spans="5:6" ht="12.75">
      <c r="E5629" s="11"/>
      <c r="F5629" s="11"/>
    </row>
    <row r="5630" spans="5:6" ht="12.75">
      <c r="E5630" s="11"/>
      <c r="F5630" s="11"/>
    </row>
    <row r="5631" spans="5:6" ht="12.75">
      <c r="E5631" s="11"/>
      <c r="F5631" s="11"/>
    </row>
    <row r="5632" spans="5:6" ht="12.75">
      <c r="E5632" s="11"/>
      <c r="F5632" s="11"/>
    </row>
    <row r="5633" spans="5:6" ht="12.75">
      <c r="E5633" s="11"/>
      <c r="F5633" s="11"/>
    </row>
    <row r="5634" spans="5:6" ht="12.75">
      <c r="E5634" s="11"/>
      <c r="F5634" s="11"/>
    </row>
    <row r="5635" spans="5:6" ht="12.75">
      <c r="E5635" s="11"/>
      <c r="F5635" s="11"/>
    </row>
    <row r="5636" spans="5:6" ht="12.75">
      <c r="E5636" s="11"/>
      <c r="F5636" s="11"/>
    </row>
    <row r="5637" spans="5:6" ht="12.75">
      <c r="E5637" s="11"/>
      <c r="F5637" s="11"/>
    </row>
    <row r="5638" spans="5:6" ht="12.75">
      <c r="E5638" s="11"/>
      <c r="F5638" s="11"/>
    </row>
    <row r="5639" spans="5:6" ht="12.75">
      <c r="E5639" s="11"/>
      <c r="F5639" s="11"/>
    </row>
    <row r="5640" spans="5:6" ht="12.75">
      <c r="E5640" s="11"/>
      <c r="F5640" s="11"/>
    </row>
    <row r="5641" spans="5:6" ht="12.75">
      <c r="E5641" s="11"/>
      <c r="F5641" s="11"/>
    </row>
    <row r="5642" spans="5:6" ht="12.75">
      <c r="E5642" s="11"/>
      <c r="F5642" s="11"/>
    </row>
    <row r="5643" spans="5:6" ht="12.75">
      <c r="E5643" s="11"/>
      <c r="F5643" s="11"/>
    </row>
    <row r="5644" spans="5:6" ht="12.75">
      <c r="E5644" s="11"/>
      <c r="F5644" s="11"/>
    </row>
    <row r="5645" spans="5:6" ht="12.75">
      <c r="E5645" s="11"/>
      <c r="F5645" s="11"/>
    </row>
    <row r="5646" spans="5:6" ht="12.75">
      <c r="E5646" s="11"/>
      <c r="F5646" s="11"/>
    </row>
    <row r="5647" spans="5:6" ht="12.75">
      <c r="E5647" s="11"/>
      <c r="F5647" s="11"/>
    </row>
    <row r="5648" spans="5:6" ht="12.75">
      <c r="E5648" s="11"/>
      <c r="F5648" s="11"/>
    </row>
    <row r="5649" spans="5:6" ht="12.75">
      <c r="E5649" s="11"/>
      <c r="F5649" s="11"/>
    </row>
    <row r="5650" spans="5:6" ht="12.75">
      <c r="E5650" s="11"/>
      <c r="F5650" s="11"/>
    </row>
    <row r="5651" spans="5:6" ht="12.75">
      <c r="E5651" s="11"/>
      <c r="F5651" s="11"/>
    </row>
    <row r="5652" spans="5:6" ht="12.75">
      <c r="E5652" s="11"/>
      <c r="F5652" s="11"/>
    </row>
    <row r="5653" spans="5:6" ht="12.75">
      <c r="E5653" s="11"/>
      <c r="F5653" s="11"/>
    </row>
    <row r="5654" spans="5:6" ht="12.75">
      <c r="E5654" s="11"/>
      <c r="F5654" s="11"/>
    </row>
    <row r="5655" spans="5:6" ht="12.75">
      <c r="E5655" s="11"/>
      <c r="F5655" s="11"/>
    </row>
    <row r="5656" spans="5:6" ht="12.75">
      <c r="E5656" s="11"/>
      <c r="F5656" s="11"/>
    </row>
    <row r="5657" spans="5:6" ht="12.75">
      <c r="E5657" s="11"/>
      <c r="F5657" s="11"/>
    </row>
    <row r="5658" spans="5:6" ht="12.75">
      <c r="E5658" s="11"/>
      <c r="F5658" s="11"/>
    </row>
    <row r="5659" spans="5:6" ht="12.75">
      <c r="E5659" s="11"/>
      <c r="F5659" s="11"/>
    </row>
    <row r="5660" spans="5:6" ht="12.75">
      <c r="E5660" s="11"/>
      <c r="F5660" s="11"/>
    </row>
    <row r="5661" spans="5:6" ht="12.75">
      <c r="E5661" s="11"/>
      <c r="F5661" s="11"/>
    </row>
    <row r="5662" spans="5:6" ht="12.75">
      <c r="E5662" s="11"/>
      <c r="F5662" s="11"/>
    </row>
    <row r="5663" spans="5:6" ht="12.75">
      <c r="E5663" s="11"/>
      <c r="F5663" s="11"/>
    </row>
    <row r="5664" spans="5:6" ht="12.75">
      <c r="E5664" s="11"/>
      <c r="F5664" s="11"/>
    </row>
    <row r="5665" spans="5:6" ht="12.75">
      <c r="E5665" s="11"/>
      <c r="F5665" s="11"/>
    </row>
    <row r="5666" spans="5:6" ht="12.75">
      <c r="E5666" s="11"/>
      <c r="F5666" s="11"/>
    </row>
    <row r="5667" spans="5:6" ht="12.75">
      <c r="E5667" s="11"/>
      <c r="F5667" s="11"/>
    </row>
    <row r="5668" spans="5:6" ht="12.75">
      <c r="E5668" s="11"/>
      <c r="F5668" s="11"/>
    </row>
    <row r="5669" spans="5:6" ht="12.75">
      <c r="E5669" s="11"/>
      <c r="F5669" s="11"/>
    </row>
    <row r="5670" spans="5:6" ht="12.75">
      <c r="E5670" s="11"/>
      <c r="F5670" s="11"/>
    </row>
    <row r="5671" spans="5:6" ht="12.75">
      <c r="E5671" s="11"/>
      <c r="F5671" s="11"/>
    </row>
    <row r="5672" spans="5:6" ht="12.75">
      <c r="E5672" s="11"/>
      <c r="F5672" s="11"/>
    </row>
    <row r="5673" spans="5:6" ht="12.75">
      <c r="E5673" s="11"/>
      <c r="F5673" s="11"/>
    </row>
    <row r="5674" spans="5:6" ht="12.75">
      <c r="E5674" s="11"/>
      <c r="F5674" s="11"/>
    </row>
    <row r="5675" spans="5:6" ht="12.75">
      <c r="E5675" s="11"/>
      <c r="F5675" s="11"/>
    </row>
    <row r="5676" spans="5:6" ht="12.75">
      <c r="E5676" s="11"/>
      <c r="F5676" s="11"/>
    </row>
    <row r="5677" spans="5:6" ht="12.75">
      <c r="E5677" s="11"/>
      <c r="F5677" s="11"/>
    </row>
    <row r="5678" spans="5:6" ht="12.75">
      <c r="E5678" s="11"/>
      <c r="F5678" s="11"/>
    </row>
    <row r="5679" spans="5:6" ht="12.75">
      <c r="E5679" s="11"/>
      <c r="F5679" s="11"/>
    </row>
    <row r="5680" spans="5:6" ht="12.75">
      <c r="E5680" s="11"/>
      <c r="F5680" s="11"/>
    </row>
    <row r="5681" spans="5:6" ht="12.75">
      <c r="E5681" s="11"/>
      <c r="F5681" s="11"/>
    </row>
    <row r="5682" spans="5:6" ht="12.75">
      <c r="E5682" s="11"/>
      <c r="F5682" s="11"/>
    </row>
    <row r="5683" spans="5:6" ht="12.75">
      <c r="E5683" s="11"/>
      <c r="F5683" s="11"/>
    </row>
    <row r="5684" spans="5:6" ht="12.75">
      <c r="E5684" s="11"/>
      <c r="F5684" s="11"/>
    </row>
    <row r="5685" spans="5:6" ht="12.75">
      <c r="E5685" s="11"/>
      <c r="F5685" s="11"/>
    </row>
    <row r="5686" spans="5:6" ht="12.75">
      <c r="E5686" s="11"/>
      <c r="F5686" s="11"/>
    </row>
    <row r="5687" spans="5:6" ht="12.75">
      <c r="E5687" s="11"/>
      <c r="F5687" s="11"/>
    </row>
    <row r="5688" spans="5:6" ht="12.75">
      <c r="E5688" s="11"/>
      <c r="F5688" s="11"/>
    </row>
    <row r="5689" spans="5:6" ht="12.75">
      <c r="E5689" s="11"/>
      <c r="F5689" s="11"/>
    </row>
    <row r="5690" spans="5:6" ht="12.75">
      <c r="E5690" s="11"/>
      <c r="F5690" s="11"/>
    </row>
    <row r="5691" spans="5:6" ht="12.75">
      <c r="E5691" s="11"/>
      <c r="F5691" s="11"/>
    </row>
    <row r="5692" spans="5:6" ht="12.75">
      <c r="E5692" s="11"/>
      <c r="F5692" s="11"/>
    </row>
    <row r="5693" spans="5:6" ht="12.75">
      <c r="E5693" s="11"/>
      <c r="F5693" s="11"/>
    </row>
    <row r="5694" spans="5:6" ht="12.75">
      <c r="E5694" s="11"/>
      <c r="F5694" s="11"/>
    </row>
    <row r="5695" spans="5:6" ht="12.75">
      <c r="E5695" s="11"/>
      <c r="F5695" s="11"/>
    </row>
    <row r="5696" spans="5:6" ht="12.75">
      <c r="E5696" s="11"/>
      <c r="F5696" s="11"/>
    </row>
    <row r="5697" spans="5:6" ht="12.75">
      <c r="E5697" s="11"/>
      <c r="F5697" s="11"/>
    </row>
    <row r="5698" spans="5:6" ht="12.75">
      <c r="E5698" s="11"/>
      <c r="F5698" s="11"/>
    </row>
    <row r="5699" spans="5:6" ht="12.75">
      <c r="E5699" s="11"/>
      <c r="F5699" s="11"/>
    </row>
    <row r="5700" spans="5:6" ht="12.75">
      <c r="E5700" s="11"/>
      <c r="F5700" s="11"/>
    </row>
    <row r="5701" spans="5:6" ht="12.75">
      <c r="E5701" s="11"/>
      <c r="F5701" s="11"/>
    </row>
    <row r="5702" spans="5:6" ht="12.75">
      <c r="E5702" s="11"/>
      <c r="F5702" s="11"/>
    </row>
    <row r="5703" spans="5:6" ht="12.75">
      <c r="E5703" s="11"/>
      <c r="F5703" s="11"/>
    </row>
    <row r="5704" spans="5:6" ht="12.75">
      <c r="E5704" s="11"/>
      <c r="F5704" s="11"/>
    </row>
    <row r="5705" spans="5:6" ht="12.75">
      <c r="E5705" s="11"/>
      <c r="F5705" s="11"/>
    </row>
    <row r="5706" spans="5:6" ht="12.75">
      <c r="E5706" s="11"/>
      <c r="F5706" s="11"/>
    </row>
    <row r="5707" spans="5:6" ht="12.75">
      <c r="E5707" s="11"/>
      <c r="F5707" s="11"/>
    </row>
    <row r="5708" spans="5:6" ht="12.75">
      <c r="E5708" s="11"/>
      <c r="F5708" s="11"/>
    </row>
    <row r="5709" spans="5:6" ht="12.75">
      <c r="E5709" s="11"/>
      <c r="F5709" s="11"/>
    </row>
    <row r="5710" spans="5:6" ht="12.75">
      <c r="E5710" s="11"/>
      <c r="F5710" s="11"/>
    </row>
    <row r="5711" spans="5:6" ht="12.75">
      <c r="E5711" s="11"/>
      <c r="F5711" s="11"/>
    </row>
    <row r="5712" spans="5:6" ht="12.75">
      <c r="E5712" s="11"/>
      <c r="F5712" s="11"/>
    </row>
    <row r="5713" spans="5:6" ht="12.75">
      <c r="E5713" s="11"/>
      <c r="F5713" s="11"/>
    </row>
    <row r="5714" spans="5:6" ht="12.75">
      <c r="E5714" s="11"/>
      <c r="F5714" s="11"/>
    </row>
    <row r="5715" spans="5:6" ht="12.75">
      <c r="E5715" s="11"/>
      <c r="F5715" s="11"/>
    </row>
    <row r="5716" spans="5:6" ht="12.75">
      <c r="E5716" s="11"/>
      <c r="F5716" s="11"/>
    </row>
    <row r="5717" spans="5:6" ht="12.75">
      <c r="E5717" s="11"/>
      <c r="F5717" s="11"/>
    </row>
    <row r="5718" spans="5:6" ht="12.75">
      <c r="E5718" s="11"/>
      <c r="F5718" s="11"/>
    </row>
    <row r="5719" spans="5:6" ht="12.75">
      <c r="E5719" s="11"/>
      <c r="F5719" s="11"/>
    </row>
    <row r="5720" spans="5:6" ht="12.75">
      <c r="E5720" s="11"/>
      <c r="F5720" s="11"/>
    </row>
    <row r="5721" spans="5:6" ht="12.75">
      <c r="E5721" s="11"/>
      <c r="F5721" s="11"/>
    </row>
    <row r="5722" spans="5:6" ht="12.75">
      <c r="E5722" s="11"/>
      <c r="F5722" s="11"/>
    </row>
    <row r="5723" spans="5:6" ht="12.75">
      <c r="E5723" s="11"/>
      <c r="F5723" s="11"/>
    </row>
    <row r="5724" spans="5:6" ht="12.75">
      <c r="E5724" s="11"/>
      <c r="F5724" s="11"/>
    </row>
    <row r="5725" spans="5:6" ht="12.75">
      <c r="E5725" s="11"/>
      <c r="F5725" s="11"/>
    </row>
    <row r="5726" spans="5:6" ht="12.75">
      <c r="E5726" s="11"/>
      <c r="F5726" s="11"/>
    </row>
    <row r="5727" spans="5:6" ht="12.75">
      <c r="E5727" s="11"/>
      <c r="F5727" s="11"/>
    </row>
    <row r="5728" spans="5:6" ht="12.75">
      <c r="E5728" s="11"/>
      <c r="F5728" s="11"/>
    </row>
    <row r="5729" spans="5:6" ht="12.75">
      <c r="E5729" s="11"/>
      <c r="F5729" s="11"/>
    </row>
    <row r="5730" spans="5:6" ht="12.75">
      <c r="E5730" s="11"/>
      <c r="F5730" s="11"/>
    </row>
    <row r="5731" spans="5:6" ht="12.75">
      <c r="E5731" s="11"/>
      <c r="F5731" s="11"/>
    </row>
    <row r="5732" spans="5:6" ht="12.75">
      <c r="E5732" s="11"/>
      <c r="F5732" s="11"/>
    </row>
    <row r="5733" spans="5:6" ht="12.75">
      <c r="E5733" s="11"/>
      <c r="F5733" s="11"/>
    </row>
    <row r="5734" spans="5:6" ht="12.75">
      <c r="E5734" s="11"/>
      <c r="F5734" s="11"/>
    </row>
    <row r="5735" spans="5:6" ht="12.75">
      <c r="E5735" s="11"/>
      <c r="F5735" s="11"/>
    </row>
    <row r="5736" spans="5:6" ht="12.75">
      <c r="E5736" s="11"/>
      <c r="F5736" s="11"/>
    </row>
    <row r="5737" spans="5:6" ht="12.75">
      <c r="E5737" s="11"/>
      <c r="F5737" s="11"/>
    </row>
    <row r="5738" spans="5:6" ht="12.75">
      <c r="E5738" s="11"/>
      <c r="F5738" s="11"/>
    </row>
    <row r="5739" spans="5:6" ht="12.75">
      <c r="E5739" s="11"/>
      <c r="F5739" s="11"/>
    </row>
    <row r="5740" spans="5:6" ht="12.75">
      <c r="E5740" s="11"/>
      <c r="F5740" s="11"/>
    </row>
    <row r="5741" spans="5:6" ht="12.75">
      <c r="E5741" s="11"/>
      <c r="F5741" s="11"/>
    </row>
    <row r="5742" spans="5:6" ht="12.75">
      <c r="E5742" s="11"/>
      <c r="F5742" s="11"/>
    </row>
    <row r="5743" spans="5:6" ht="12.75">
      <c r="E5743" s="11"/>
      <c r="F5743" s="11"/>
    </row>
    <row r="5744" spans="5:6" ht="12.75">
      <c r="E5744" s="11"/>
      <c r="F5744" s="11"/>
    </row>
    <row r="5745" spans="5:6" ht="12.75">
      <c r="E5745" s="11"/>
      <c r="F5745" s="11"/>
    </row>
    <row r="5746" spans="5:6" ht="12.75">
      <c r="E5746" s="11"/>
      <c r="F5746" s="11"/>
    </row>
    <row r="5747" spans="5:6" ht="12.75">
      <c r="E5747" s="11"/>
      <c r="F5747" s="11"/>
    </row>
    <row r="5748" spans="5:6" ht="12.75">
      <c r="E5748" s="11"/>
      <c r="F5748" s="11"/>
    </row>
    <row r="5749" spans="5:6" ht="12.75">
      <c r="E5749" s="11"/>
      <c r="F5749" s="11"/>
    </row>
    <row r="5750" spans="5:6" ht="12.75">
      <c r="E5750" s="11"/>
      <c r="F5750" s="11"/>
    </row>
    <row r="5751" spans="5:6" ht="12.75">
      <c r="E5751" s="11"/>
      <c r="F5751" s="11"/>
    </row>
    <row r="5752" spans="5:6" ht="12.75">
      <c r="E5752" s="11"/>
      <c r="F5752" s="11"/>
    </row>
    <row r="5753" spans="5:6" ht="12.75">
      <c r="E5753" s="11"/>
      <c r="F5753" s="11"/>
    </row>
    <row r="5754" spans="5:6" ht="12.75">
      <c r="E5754" s="11"/>
      <c r="F5754" s="11"/>
    </row>
    <row r="5755" spans="5:6" ht="12.75">
      <c r="E5755" s="11"/>
      <c r="F5755" s="11"/>
    </row>
    <row r="5756" spans="5:6" ht="12.75">
      <c r="E5756" s="11"/>
      <c r="F5756" s="11"/>
    </row>
    <row r="5757" spans="5:6" ht="12.75">
      <c r="E5757" s="11"/>
      <c r="F5757" s="11"/>
    </row>
    <row r="5758" spans="5:6" ht="12.75">
      <c r="E5758" s="11"/>
      <c r="F5758" s="11"/>
    </row>
    <row r="5759" spans="5:6" ht="12.75">
      <c r="E5759" s="11"/>
      <c r="F5759" s="11"/>
    </row>
    <row r="5760" spans="5:6" ht="12.75">
      <c r="E5760" s="11"/>
      <c r="F5760" s="11"/>
    </row>
    <row r="5761" spans="5:6" ht="12.75">
      <c r="E5761" s="11"/>
      <c r="F5761" s="11"/>
    </row>
    <row r="5762" spans="5:6" ht="12.75">
      <c r="E5762" s="11"/>
      <c r="F5762" s="11"/>
    </row>
    <row r="5763" spans="5:6" ht="12.75">
      <c r="E5763" s="11"/>
      <c r="F5763" s="11"/>
    </row>
    <row r="5764" spans="5:6" ht="12.75">
      <c r="E5764" s="11"/>
      <c r="F5764" s="11"/>
    </row>
    <row r="5765" spans="5:6" ht="12.75">
      <c r="E5765" s="11"/>
      <c r="F5765" s="11"/>
    </row>
    <row r="5766" spans="5:6" ht="12.75">
      <c r="E5766" s="11"/>
      <c r="F5766" s="11"/>
    </row>
    <row r="5767" spans="5:6" ht="12.75">
      <c r="E5767" s="11"/>
      <c r="F5767" s="11"/>
    </row>
    <row r="5768" spans="5:6" ht="12.75">
      <c r="E5768" s="11"/>
      <c r="F5768" s="11"/>
    </row>
    <row r="5769" spans="5:6" ht="12.75">
      <c r="E5769" s="11"/>
      <c r="F5769" s="11"/>
    </row>
    <row r="5770" spans="5:6" ht="12.75">
      <c r="E5770" s="11"/>
      <c r="F5770" s="11"/>
    </row>
    <row r="5771" spans="5:6" ht="12.75">
      <c r="E5771" s="11"/>
      <c r="F5771" s="11"/>
    </row>
    <row r="5772" spans="5:6" ht="12.75">
      <c r="E5772" s="11"/>
      <c r="F5772" s="11"/>
    </row>
    <row r="5773" spans="5:6" ht="12.75">
      <c r="E5773" s="11"/>
      <c r="F5773" s="11"/>
    </row>
    <row r="5774" spans="5:6" ht="12.75">
      <c r="E5774" s="11"/>
      <c r="F5774" s="11"/>
    </row>
    <row r="5775" spans="5:6" ht="12.75">
      <c r="E5775" s="11"/>
      <c r="F5775" s="11"/>
    </row>
    <row r="5776" spans="5:6" ht="12.75">
      <c r="E5776" s="11"/>
      <c r="F5776" s="11"/>
    </row>
    <row r="5777" spans="5:6" ht="12.75">
      <c r="E5777" s="11"/>
      <c r="F5777" s="11"/>
    </row>
    <row r="5778" spans="5:6" ht="12.75">
      <c r="E5778" s="11"/>
      <c r="F5778" s="11"/>
    </row>
    <row r="5779" spans="5:6" ht="12.75">
      <c r="E5779" s="11"/>
      <c r="F5779" s="11"/>
    </row>
    <row r="5780" spans="5:6" ht="12.75">
      <c r="E5780" s="11"/>
      <c r="F5780" s="11"/>
    </row>
    <row r="5781" spans="5:6" ht="12.75">
      <c r="E5781" s="11"/>
      <c r="F5781" s="11"/>
    </row>
    <row r="5782" spans="5:6" ht="12.75">
      <c r="E5782" s="11"/>
      <c r="F5782" s="11"/>
    </row>
    <row r="5783" spans="5:6" ht="12.75">
      <c r="E5783" s="11"/>
      <c r="F5783" s="11"/>
    </row>
    <row r="5784" spans="5:6" ht="12.75">
      <c r="E5784" s="11"/>
      <c r="F5784" s="11"/>
    </row>
    <row r="5785" spans="5:6" ht="12.75">
      <c r="E5785" s="11"/>
      <c r="F5785" s="11"/>
    </row>
    <row r="5786" spans="5:6" ht="12.75">
      <c r="E5786" s="11"/>
      <c r="F5786" s="11"/>
    </row>
    <row r="5787" spans="5:6" ht="12.75">
      <c r="E5787" s="11"/>
      <c r="F5787" s="11"/>
    </row>
    <row r="5788" spans="5:6" ht="12.75">
      <c r="E5788" s="11"/>
      <c r="F5788" s="11"/>
    </row>
    <row r="5789" spans="5:6" ht="12.75">
      <c r="E5789" s="11"/>
      <c r="F5789" s="11"/>
    </row>
    <row r="5790" spans="5:6" ht="12.75">
      <c r="E5790" s="11"/>
      <c r="F5790" s="11"/>
    </row>
    <row r="5791" spans="5:6" ht="12.75">
      <c r="E5791" s="11"/>
      <c r="F5791" s="11"/>
    </row>
    <row r="5792" spans="5:6" ht="12.75">
      <c r="E5792" s="11"/>
      <c r="F5792" s="11"/>
    </row>
    <row r="5793" spans="5:6" ht="12.75">
      <c r="E5793" s="11"/>
      <c r="F5793" s="11"/>
    </row>
    <row r="5794" spans="5:6" ht="12.75">
      <c r="E5794" s="11"/>
      <c r="F5794" s="11"/>
    </row>
    <row r="5795" spans="5:6" ht="12.75">
      <c r="E5795" s="11"/>
      <c r="F5795" s="11"/>
    </row>
    <row r="5796" spans="5:6" ht="12.75">
      <c r="E5796" s="11"/>
      <c r="F5796" s="11"/>
    </row>
    <row r="5797" spans="5:6" ht="12.75">
      <c r="E5797" s="11"/>
      <c r="F5797" s="11"/>
    </row>
    <row r="5798" spans="5:6" ht="12.75">
      <c r="E5798" s="11"/>
      <c r="F5798" s="11"/>
    </row>
    <row r="5799" spans="5:6" ht="12.75">
      <c r="E5799" s="11"/>
      <c r="F5799" s="11"/>
    </row>
    <row r="5800" spans="5:6" ht="12.75">
      <c r="E5800" s="11"/>
      <c r="F5800" s="11"/>
    </row>
    <row r="5801" spans="5:6" ht="12.75">
      <c r="E5801" s="11"/>
      <c r="F5801" s="11"/>
    </row>
    <row r="5802" spans="5:6" ht="12.75">
      <c r="E5802" s="11"/>
      <c r="F5802" s="11"/>
    </row>
    <row r="5803" spans="5:6" ht="12.75">
      <c r="E5803" s="11"/>
      <c r="F5803" s="11"/>
    </row>
    <row r="5804" spans="5:6" ht="12.75">
      <c r="E5804" s="11"/>
      <c r="F5804" s="11"/>
    </row>
    <row r="5805" spans="5:6" ht="12.75">
      <c r="E5805" s="11"/>
      <c r="F5805" s="11"/>
    </row>
    <row r="5806" spans="5:6" ht="12.75">
      <c r="E5806" s="11"/>
      <c r="F5806" s="11"/>
    </row>
    <row r="5807" spans="5:6" ht="12.75">
      <c r="E5807" s="11"/>
      <c r="F5807" s="11"/>
    </row>
    <row r="5808" spans="5:6" ht="12.75">
      <c r="E5808" s="11"/>
      <c r="F5808" s="11"/>
    </row>
    <row r="5809" spans="5:6" ht="12.75">
      <c r="E5809" s="11"/>
      <c r="F5809" s="11"/>
    </row>
    <row r="5810" spans="5:6" ht="12.75">
      <c r="E5810" s="11"/>
      <c r="F5810" s="11"/>
    </row>
    <row r="5811" spans="5:6" ht="12.75">
      <c r="E5811" s="11"/>
      <c r="F5811" s="11"/>
    </row>
    <row r="5812" spans="5:6" ht="12.75">
      <c r="E5812" s="11"/>
      <c r="F5812" s="11"/>
    </row>
    <row r="5813" spans="5:6" ht="12.75">
      <c r="E5813" s="11"/>
      <c r="F5813" s="11"/>
    </row>
    <row r="5814" spans="5:6" ht="12.75">
      <c r="E5814" s="11"/>
      <c r="F5814" s="11"/>
    </row>
    <row r="5815" spans="5:6" ht="12.75">
      <c r="E5815" s="11"/>
      <c r="F5815" s="11"/>
    </row>
    <row r="5816" spans="5:6" ht="12.75">
      <c r="E5816" s="11"/>
      <c r="F5816" s="11"/>
    </row>
    <row r="5817" spans="5:6" ht="12.75">
      <c r="E5817" s="11"/>
      <c r="F5817" s="11"/>
    </row>
    <row r="5818" spans="5:6" ht="12.75">
      <c r="E5818" s="11"/>
      <c r="F5818" s="11"/>
    </row>
    <row r="5819" spans="5:6" ht="12.75">
      <c r="E5819" s="11"/>
      <c r="F5819" s="11"/>
    </row>
    <row r="5820" spans="5:6" ht="12.75">
      <c r="E5820" s="11"/>
      <c r="F5820" s="11"/>
    </row>
    <row r="5821" spans="5:6" ht="12.75">
      <c r="E5821" s="11"/>
      <c r="F5821" s="11"/>
    </row>
    <row r="5822" spans="5:6" ht="12.75">
      <c r="E5822" s="11"/>
      <c r="F5822" s="11"/>
    </row>
    <row r="5823" spans="5:6" ht="12.75">
      <c r="E5823" s="11"/>
      <c r="F5823" s="11"/>
    </row>
    <row r="5824" spans="5:6" ht="12.75">
      <c r="E5824" s="11"/>
      <c r="F5824" s="11"/>
    </row>
    <row r="5825" spans="5:6" ht="12.75">
      <c r="E5825" s="11"/>
      <c r="F5825" s="11"/>
    </row>
    <row r="5826" spans="5:6" ht="12.75">
      <c r="E5826" s="11"/>
      <c r="F5826" s="11"/>
    </row>
    <row r="5827" spans="5:6" ht="12.75">
      <c r="E5827" s="11"/>
      <c r="F5827" s="11"/>
    </row>
    <row r="5828" spans="5:6" ht="12.75">
      <c r="E5828" s="11"/>
      <c r="F5828" s="11"/>
    </row>
    <row r="5829" spans="5:6" ht="12.75">
      <c r="E5829" s="11"/>
      <c r="F5829" s="11"/>
    </row>
    <row r="5830" spans="5:6" ht="12.75">
      <c r="E5830" s="11"/>
      <c r="F5830" s="11"/>
    </row>
    <row r="5831" spans="5:6" ht="12.75">
      <c r="E5831" s="11"/>
      <c r="F5831" s="11"/>
    </row>
    <row r="5832" spans="5:6" ht="12.75">
      <c r="E5832" s="11"/>
      <c r="F5832" s="11"/>
    </row>
    <row r="5833" spans="5:6" ht="12.75">
      <c r="E5833" s="11"/>
      <c r="F5833" s="11"/>
    </row>
    <row r="5834" spans="5:6" ht="12.75">
      <c r="E5834" s="11"/>
      <c r="F5834" s="11"/>
    </row>
    <row r="5835" spans="5:6" ht="12.75">
      <c r="E5835" s="11"/>
      <c r="F5835" s="11"/>
    </row>
    <row r="5836" spans="5:6" ht="12.75">
      <c r="E5836" s="11"/>
      <c r="F5836" s="11"/>
    </row>
    <row r="5837" spans="5:6" ht="12.75">
      <c r="E5837" s="11"/>
      <c r="F5837" s="11"/>
    </row>
    <row r="5838" spans="5:6" ht="12.75">
      <c r="E5838" s="11"/>
      <c r="F5838" s="11"/>
    </row>
    <row r="5839" spans="5:6" ht="12.75">
      <c r="E5839" s="11"/>
      <c r="F5839" s="11"/>
    </row>
    <row r="5840" spans="5:6" ht="12.75">
      <c r="E5840" s="11"/>
      <c r="F5840" s="11"/>
    </row>
    <row r="5841" spans="5:6" ht="12.75">
      <c r="E5841" s="11"/>
      <c r="F5841" s="11"/>
    </row>
    <row r="5842" spans="5:6" ht="12.75">
      <c r="E5842" s="11"/>
      <c r="F5842" s="11"/>
    </row>
    <row r="5843" spans="5:6" ht="12.75">
      <c r="E5843" s="11"/>
      <c r="F5843" s="11"/>
    </row>
    <row r="5844" spans="5:6" ht="12.75">
      <c r="E5844" s="11"/>
      <c r="F5844" s="11"/>
    </row>
    <row r="5845" spans="5:6" ht="12.75">
      <c r="E5845" s="11"/>
      <c r="F5845" s="11"/>
    </row>
    <row r="5846" spans="5:6" ht="12.75">
      <c r="E5846" s="11"/>
      <c r="F5846" s="11"/>
    </row>
    <row r="5847" spans="5:6" ht="12.75">
      <c r="E5847" s="11"/>
      <c r="F5847" s="11"/>
    </row>
    <row r="5848" spans="5:6" ht="12.75">
      <c r="E5848" s="11"/>
      <c r="F5848" s="11"/>
    </row>
    <row r="5849" spans="5:6" ht="12.75">
      <c r="E5849" s="11"/>
      <c r="F5849" s="11"/>
    </row>
    <row r="5850" spans="5:6" ht="12.75">
      <c r="E5850" s="11"/>
      <c r="F5850" s="11"/>
    </row>
    <row r="5851" spans="5:6" ht="12.75">
      <c r="E5851" s="11"/>
      <c r="F5851" s="11"/>
    </row>
    <row r="5852" spans="5:6" ht="12.75">
      <c r="E5852" s="11"/>
      <c r="F5852" s="11"/>
    </row>
    <row r="5853" spans="5:6" ht="12.75">
      <c r="E5853" s="11"/>
      <c r="F5853" s="11"/>
    </row>
    <row r="5854" spans="5:6" ht="12.75">
      <c r="E5854" s="11"/>
      <c r="F5854" s="11"/>
    </row>
    <row r="5855" spans="5:6" ht="12.75">
      <c r="E5855" s="11"/>
      <c r="F5855" s="11"/>
    </row>
    <row r="5856" spans="5:6" ht="12.75">
      <c r="E5856" s="11"/>
      <c r="F5856" s="11"/>
    </row>
    <row r="5857" spans="5:6" ht="12.75">
      <c r="E5857" s="11"/>
      <c r="F5857" s="11"/>
    </row>
    <row r="5858" spans="5:6" ht="12.75">
      <c r="E5858" s="11"/>
      <c r="F5858" s="11"/>
    </row>
    <row r="5859" spans="5:6" ht="12.75">
      <c r="E5859" s="11"/>
      <c r="F5859" s="11"/>
    </row>
    <row r="5860" spans="5:6" ht="12.75">
      <c r="E5860" s="11"/>
      <c r="F5860" s="11"/>
    </row>
    <row r="5861" spans="5:6" ht="12.75">
      <c r="E5861" s="11"/>
      <c r="F5861" s="11"/>
    </row>
    <row r="5862" spans="5:6" ht="12.75">
      <c r="E5862" s="11"/>
      <c r="F5862" s="11"/>
    </row>
    <row r="5863" spans="5:6" ht="12.75">
      <c r="E5863" s="11"/>
      <c r="F5863" s="11"/>
    </row>
    <row r="5864" spans="5:6" ht="12.75">
      <c r="E5864" s="11"/>
      <c r="F5864" s="11"/>
    </row>
    <row r="5865" spans="5:6" ht="12.75">
      <c r="E5865" s="11"/>
      <c r="F5865" s="11"/>
    </row>
    <row r="5866" spans="5:6" ht="12.75">
      <c r="E5866" s="11"/>
      <c r="F5866" s="11"/>
    </row>
    <row r="5867" spans="5:6" ht="12.75">
      <c r="E5867" s="11"/>
      <c r="F5867" s="11"/>
    </row>
    <row r="5868" spans="5:6" ht="12.75">
      <c r="E5868" s="11"/>
      <c r="F5868" s="11"/>
    </row>
    <row r="5869" spans="5:6" ht="12.75">
      <c r="E5869" s="11"/>
      <c r="F5869" s="11"/>
    </row>
    <row r="5870" spans="5:6" ht="12.75">
      <c r="E5870" s="11"/>
      <c r="F5870" s="11"/>
    </row>
    <row r="5871" spans="5:6" ht="12.75">
      <c r="E5871" s="11"/>
      <c r="F5871" s="11"/>
    </row>
    <row r="5872" spans="5:6" ht="12.75">
      <c r="E5872" s="11"/>
      <c r="F5872" s="11"/>
    </row>
    <row r="5873" spans="5:6" ht="12.75">
      <c r="E5873" s="11"/>
      <c r="F5873" s="11"/>
    </row>
    <row r="5874" spans="5:6" ht="12.75">
      <c r="E5874" s="11"/>
      <c r="F5874" s="11"/>
    </row>
    <row r="5875" spans="5:6" ht="12.75">
      <c r="E5875" s="11"/>
      <c r="F5875" s="11"/>
    </row>
    <row r="5876" spans="5:6" ht="12.75">
      <c r="E5876" s="11"/>
      <c r="F5876" s="11"/>
    </row>
    <row r="5877" spans="5:6" ht="12.75">
      <c r="E5877" s="11"/>
      <c r="F5877" s="11"/>
    </row>
    <row r="5878" spans="5:6" ht="12.75">
      <c r="E5878" s="11"/>
      <c r="F5878" s="11"/>
    </row>
    <row r="5879" spans="5:6" ht="12.75">
      <c r="E5879" s="11"/>
      <c r="F5879" s="11"/>
    </row>
    <row r="5880" spans="5:6" ht="12.75">
      <c r="E5880" s="11"/>
      <c r="F5880" s="11"/>
    </row>
    <row r="5881" spans="5:6" ht="12.75">
      <c r="E5881" s="11"/>
      <c r="F5881" s="11"/>
    </row>
    <row r="5882" spans="5:6" ht="12.75">
      <c r="E5882" s="11"/>
      <c r="F5882" s="11"/>
    </row>
    <row r="5883" spans="5:6" ht="12.75">
      <c r="E5883" s="11"/>
      <c r="F5883" s="11"/>
    </row>
    <row r="5884" spans="5:6" ht="12.75">
      <c r="E5884" s="11"/>
      <c r="F5884" s="11"/>
    </row>
    <row r="5885" spans="5:6" ht="12.75">
      <c r="E5885" s="11"/>
      <c r="F5885" s="11"/>
    </row>
    <row r="5886" spans="5:6" ht="12.75">
      <c r="E5886" s="11"/>
      <c r="F5886" s="11"/>
    </row>
    <row r="5887" spans="5:6" ht="12.75">
      <c r="E5887" s="11"/>
      <c r="F5887" s="11"/>
    </row>
    <row r="5888" spans="5:6" ht="12.75">
      <c r="E5888" s="11"/>
      <c r="F5888" s="11"/>
    </row>
    <row r="5889" spans="5:6" ht="12.75">
      <c r="E5889" s="11"/>
      <c r="F5889" s="11"/>
    </row>
    <row r="5890" spans="5:6" ht="12.75">
      <c r="E5890" s="11"/>
      <c r="F5890" s="11"/>
    </row>
    <row r="5891" spans="5:6" ht="12.75">
      <c r="E5891" s="11"/>
      <c r="F5891" s="11"/>
    </row>
    <row r="5892" spans="5:6" ht="12.75">
      <c r="E5892" s="11"/>
      <c r="F5892" s="11"/>
    </row>
    <row r="5893" spans="5:6" ht="12.75">
      <c r="E5893" s="11"/>
      <c r="F5893" s="11"/>
    </row>
    <row r="5894" spans="5:6" ht="12.75">
      <c r="E5894" s="11"/>
      <c r="F5894" s="11"/>
    </row>
    <row r="5895" spans="5:6" ht="12.75">
      <c r="E5895" s="11"/>
      <c r="F5895" s="11"/>
    </row>
    <row r="5896" spans="5:6" ht="12.75">
      <c r="E5896" s="11"/>
      <c r="F5896" s="11"/>
    </row>
    <row r="5897" spans="5:6" ht="12.75">
      <c r="E5897" s="11"/>
      <c r="F5897" s="11"/>
    </row>
    <row r="5898" spans="5:6" ht="12.75">
      <c r="E5898" s="11"/>
      <c r="F5898" s="11"/>
    </row>
    <row r="5899" spans="5:6" ht="12.75">
      <c r="E5899" s="11"/>
      <c r="F5899" s="11"/>
    </row>
    <row r="5900" spans="5:6" ht="12.75">
      <c r="E5900" s="11"/>
      <c r="F5900" s="11"/>
    </row>
    <row r="5901" spans="5:6" ht="12.75">
      <c r="E5901" s="11"/>
      <c r="F5901" s="11"/>
    </row>
    <row r="5902" spans="5:6" ht="12.75">
      <c r="E5902" s="11"/>
      <c r="F5902" s="11"/>
    </row>
    <row r="5903" spans="5:6" ht="12.75">
      <c r="E5903" s="11"/>
      <c r="F5903" s="11"/>
    </row>
    <row r="5904" spans="5:6" ht="12.75">
      <c r="E5904" s="11"/>
      <c r="F5904" s="11"/>
    </row>
    <row r="5905" spans="5:6" ht="12.75">
      <c r="E5905" s="11"/>
      <c r="F5905" s="11"/>
    </row>
    <row r="5906" spans="5:6" ht="12.75">
      <c r="E5906" s="11"/>
      <c r="F5906" s="11"/>
    </row>
    <row r="5907" spans="5:6" ht="12.75">
      <c r="E5907" s="11"/>
      <c r="F5907" s="11"/>
    </row>
    <row r="5908" spans="5:6" ht="12.75">
      <c r="E5908" s="11"/>
      <c r="F5908" s="11"/>
    </row>
    <row r="5909" spans="5:6" ht="12.75">
      <c r="E5909" s="11"/>
      <c r="F5909" s="11"/>
    </row>
    <row r="5910" spans="5:6" ht="12.75">
      <c r="E5910" s="11"/>
      <c r="F5910" s="11"/>
    </row>
    <row r="5911" spans="5:6" ht="12.75">
      <c r="E5911" s="11"/>
      <c r="F5911" s="11"/>
    </row>
    <row r="5912" spans="5:6" ht="12.75">
      <c r="E5912" s="11"/>
      <c r="F5912" s="11"/>
    </row>
    <row r="5913" spans="5:6" ht="12.75">
      <c r="E5913" s="11"/>
      <c r="F5913" s="11"/>
    </row>
    <row r="5914" spans="5:6" ht="12.75">
      <c r="E5914" s="11"/>
      <c r="F5914" s="11"/>
    </row>
    <row r="5915" spans="5:6" ht="12.75">
      <c r="E5915" s="11"/>
      <c r="F5915" s="11"/>
    </row>
    <row r="5916" spans="5:6" ht="12.75">
      <c r="E5916" s="11"/>
      <c r="F5916" s="11"/>
    </row>
    <row r="5917" spans="5:6" ht="12.75">
      <c r="E5917" s="11"/>
      <c r="F5917" s="11"/>
    </row>
    <row r="5918" spans="5:6" ht="12.75">
      <c r="E5918" s="11"/>
      <c r="F5918" s="11"/>
    </row>
    <row r="5919" spans="5:6" ht="12.75">
      <c r="E5919" s="11"/>
      <c r="F5919" s="11"/>
    </row>
    <row r="5920" spans="5:6" ht="12.75">
      <c r="E5920" s="11"/>
      <c r="F5920" s="11"/>
    </row>
    <row r="5921" spans="5:6" ht="12.75">
      <c r="E5921" s="11"/>
      <c r="F5921" s="11"/>
    </row>
    <row r="5922" spans="5:6" ht="12.75">
      <c r="E5922" s="11"/>
      <c r="F5922" s="11"/>
    </row>
    <row r="5923" spans="5:6" ht="12.75">
      <c r="E5923" s="11"/>
      <c r="F5923" s="11"/>
    </row>
    <row r="5924" spans="5:6" ht="12.75">
      <c r="E5924" s="11"/>
      <c r="F5924" s="11"/>
    </row>
    <row r="5925" spans="5:6" ht="12.75">
      <c r="E5925" s="11"/>
      <c r="F5925" s="11"/>
    </row>
    <row r="5926" spans="5:6" ht="12.75">
      <c r="E5926" s="11"/>
      <c r="F5926" s="11"/>
    </row>
    <row r="5927" spans="5:6" ht="12.75">
      <c r="E5927" s="11"/>
      <c r="F5927" s="11"/>
    </row>
    <row r="5928" spans="5:6" ht="12.75">
      <c r="E5928" s="11"/>
      <c r="F5928" s="11"/>
    </row>
    <row r="5929" spans="5:6" ht="12.75">
      <c r="E5929" s="11"/>
      <c r="F5929" s="11"/>
    </row>
    <row r="5930" spans="5:6" ht="12.75">
      <c r="E5930" s="11"/>
      <c r="F5930" s="11"/>
    </row>
    <row r="5931" spans="5:6" ht="12.75">
      <c r="E5931" s="11"/>
      <c r="F5931" s="11"/>
    </row>
    <row r="5932" spans="5:6" ht="12.75">
      <c r="E5932" s="11"/>
      <c r="F5932" s="11"/>
    </row>
    <row r="5933" spans="5:6" ht="12.75">
      <c r="E5933" s="11"/>
      <c r="F5933" s="11"/>
    </row>
    <row r="5934" spans="5:6" ht="12.75">
      <c r="E5934" s="11"/>
      <c r="F5934" s="11"/>
    </row>
    <row r="5935" spans="5:6" ht="12.75">
      <c r="E5935" s="11"/>
      <c r="F5935" s="11"/>
    </row>
    <row r="5936" spans="5:6" ht="12.75">
      <c r="E5936" s="11"/>
      <c r="F5936" s="11"/>
    </row>
    <row r="5937" spans="5:6" ht="12.75">
      <c r="E5937" s="11"/>
      <c r="F5937" s="11"/>
    </row>
    <row r="5938" spans="5:6" ht="12.75">
      <c r="E5938" s="11"/>
      <c r="F5938" s="11"/>
    </row>
    <row r="5939" spans="5:6" ht="12.75">
      <c r="E5939" s="11"/>
      <c r="F5939" s="11"/>
    </row>
    <row r="5940" spans="5:6" ht="12.75">
      <c r="E5940" s="11"/>
      <c r="F5940" s="11"/>
    </row>
    <row r="5941" spans="5:6" ht="12.75">
      <c r="E5941" s="11"/>
      <c r="F5941" s="11"/>
    </row>
    <row r="5942" spans="5:6" ht="12.75">
      <c r="E5942" s="11"/>
      <c r="F5942" s="11"/>
    </row>
    <row r="5943" spans="5:6" ht="12.75">
      <c r="E5943" s="11"/>
      <c r="F5943" s="11"/>
    </row>
    <row r="5944" spans="5:6" ht="12.75">
      <c r="E5944" s="11"/>
      <c r="F5944" s="11"/>
    </row>
    <row r="5945" spans="5:6" ht="12.75">
      <c r="E5945" s="11"/>
      <c r="F5945" s="11"/>
    </row>
    <row r="5946" spans="5:6" ht="12.75">
      <c r="E5946" s="11"/>
      <c r="F5946" s="11"/>
    </row>
    <row r="5947" spans="5:6" ht="12.75">
      <c r="E5947" s="11"/>
      <c r="F5947" s="11"/>
    </row>
    <row r="5948" spans="5:6" ht="12.75">
      <c r="E5948" s="11"/>
      <c r="F5948" s="11"/>
    </row>
    <row r="5949" spans="5:6" ht="12.75">
      <c r="E5949" s="11"/>
      <c r="F5949" s="11"/>
    </row>
    <row r="5950" spans="5:6" ht="12.75">
      <c r="E5950" s="11"/>
      <c r="F5950" s="11"/>
    </row>
    <row r="5951" spans="5:6" ht="12.75">
      <c r="E5951" s="11"/>
      <c r="F5951" s="11"/>
    </row>
    <row r="5952" spans="5:6" ht="12.75">
      <c r="E5952" s="11"/>
      <c r="F5952" s="11"/>
    </row>
    <row r="5953" spans="5:6" ht="12.75">
      <c r="E5953" s="11"/>
      <c r="F5953" s="11"/>
    </row>
    <row r="5954" spans="5:6" ht="12.75">
      <c r="E5954" s="11"/>
      <c r="F5954" s="11"/>
    </row>
    <row r="5955" spans="5:6" ht="12.75">
      <c r="E5955" s="11"/>
      <c r="F5955" s="11"/>
    </row>
    <row r="5956" spans="5:6" ht="12.75">
      <c r="E5956" s="11"/>
      <c r="F5956" s="11"/>
    </row>
    <row r="5957" spans="5:6" ht="12.75">
      <c r="E5957" s="11"/>
      <c r="F5957" s="11"/>
    </row>
    <row r="5958" spans="5:6" ht="12.75">
      <c r="E5958" s="11"/>
      <c r="F5958" s="11"/>
    </row>
    <row r="5959" spans="5:6" ht="12.75">
      <c r="E5959" s="11"/>
      <c r="F5959" s="11"/>
    </row>
    <row r="5960" spans="5:6" ht="12.75">
      <c r="E5960" s="11"/>
      <c r="F5960" s="11"/>
    </row>
    <row r="5961" spans="5:6" ht="12.75">
      <c r="E5961" s="11"/>
      <c r="F5961" s="11"/>
    </row>
    <row r="5962" spans="5:6" ht="12.75">
      <c r="E5962" s="11"/>
      <c r="F5962" s="11"/>
    </row>
    <row r="5963" spans="5:6" ht="12.75">
      <c r="E5963" s="11"/>
      <c r="F5963" s="11"/>
    </row>
    <row r="5964" spans="5:6" ht="12.75">
      <c r="E5964" s="11"/>
      <c r="F5964" s="11"/>
    </row>
    <row r="5965" spans="5:6" ht="12.75">
      <c r="E5965" s="11"/>
      <c r="F5965" s="11"/>
    </row>
    <row r="5966" spans="5:6" ht="12.75">
      <c r="E5966" s="11"/>
      <c r="F5966" s="11"/>
    </row>
    <row r="5967" spans="5:6" ht="12.75">
      <c r="E5967" s="11"/>
      <c r="F5967" s="11"/>
    </row>
    <row r="5968" spans="5:6" ht="12.75">
      <c r="E5968" s="11"/>
      <c r="F5968" s="11"/>
    </row>
    <row r="5969" spans="5:6" ht="12.75">
      <c r="E5969" s="11"/>
      <c r="F5969" s="11"/>
    </row>
    <row r="5970" spans="5:6" ht="12.75">
      <c r="E5970" s="11"/>
      <c r="F5970" s="11"/>
    </row>
    <row r="5971" spans="5:6" ht="12.75">
      <c r="E5971" s="11"/>
      <c r="F5971" s="11"/>
    </row>
    <row r="5972" spans="5:6" ht="12.75">
      <c r="E5972" s="11"/>
      <c r="F5972" s="11"/>
    </row>
    <row r="5973" spans="5:6" ht="12.75">
      <c r="E5973" s="11"/>
      <c r="F5973" s="11"/>
    </row>
    <row r="5974" spans="5:6" ht="12.75">
      <c r="E5974" s="11"/>
      <c r="F5974" s="11"/>
    </row>
    <row r="5975" spans="5:6" ht="12.75">
      <c r="E5975" s="11"/>
      <c r="F5975" s="11"/>
    </row>
    <row r="5976" spans="5:6" ht="12.75">
      <c r="E5976" s="11"/>
      <c r="F5976" s="11"/>
    </row>
    <row r="5977" spans="5:6" ht="12.75">
      <c r="E5977" s="11"/>
      <c r="F5977" s="11"/>
    </row>
    <row r="5978" spans="5:6" ht="12.75">
      <c r="E5978" s="11"/>
      <c r="F5978" s="11"/>
    </row>
    <row r="5979" spans="5:6" ht="12.75">
      <c r="E5979" s="11"/>
      <c r="F5979" s="11"/>
    </row>
    <row r="5980" spans="5:6" ht="12.75">
      <c r="E5980" s="11"/>
      <c r="F5980" s="11"/>
    </row>
    <row r="5981" spans="5:6" ht="12.75">
      <c r="E5981" s="11"/>
      <c r="F5981" s="11"/>
    </row>
    <row r="5982" spans="5:6" ht="12.75">
      <c r="E5982" s="11"/>
      <c r="F5982" s="11"/>
    </row>
    <row r="5983" spans="5:6" ht="12.75">
      <c r="E5983" s="11"/>
      <c r="F5983" s="11"/>
    </row>
    <row r="5984" spans="5:6" ht="12.75">
      <c r="E5984" s="11"/>
      <c r="F5984" s="11"/>
    </row>
    <row r="5985" spans="5:6" ht="12.75">
      <c r="E5985" s="11"/>
      <c r="F5985" s="11"/>
    </row>
    <row r="5986" spans="5:6" ht="12.75">
      <c r="E5986" s="11"/>
      <c r="F5986" s="11"/>
    </row>
    <row r="5987" spans="5:6" ht="12.75">
      <c r="E5987" s="11"/>
      <c r="F5987" s="11"/>
    </row>
    <row r="5988" spans="5:6" ht="12.75">
      <c r="E5988" s="11"/>
      <c r="F5988" s="11"/>
    </row>
    <row r="5989" spans="5:6" ht="12.75">
      <c r="E5989" s="11"/>
      <c r="F5989" s="11"/>
    </row>
    <row r="5990" spans="5:6" ht="12.75">
      <c r="E5990" s="11"/>
      <c r="F5990" s="11"/>
    </row>
    <row r="5991" spans="5:6" ht="12.75">
      <c r="E5991" s="11"/>
      <c r="F5991" s="11"/>
    </row>
    <row r="5992" spans="5:6" ht="12.75">
      <c r="E5992" s="11"/>
      <c r="F5992" s="11"/>
    </row>
    <row r="5993" spans="5:6" ht="12.75">
      <c r="E5993" s="11"/>
      <c r="F5993" s="11"/>
    </row>
    <row r="5994" spans="5:6" ht="12.75">
      <c r="E5994" s="11"/>
      <c r="F5994" s="11"/>
    </row>
    <row r="5995" spans="5:6" ht="12.75">
      <c r="E5995" s="11"/>
      <c r="F5995" s="11"/>
    </row>
    <row r="5996" spans="5:6" ht="12.75">
      <c r="E5996" s="11"/>
      <c r="F5996" s="11"/>
    </row>
    <row r="5997" spans="5:6" ht="12.75">
      <c r="E5997" s="11"/>
      <c r="F5997" s="11"/>
    </row>
    <row r="5998" spans="5:6" ht="12.75">
      <c r="E5998" s="11"/>
      <c r="F5998" s="11"/>
    </row>
    <row r="5999" spans="5:6" ht="12.75">
      <c r="E5999" s="11"/>
      <c r="F5999" s="11"/>
    </row>
    <row r="6000" spans="5:6" ht="12.75">
      <c r="E6000" s="11"/>
      <c r="F6000" s="11"/>
    </row>
    <row r="6001" spans="5:6" ht="12.75">
      <c r="E6001" s="11"/>
      <c r="F6001" s="11"/>
    </row>
    <row r="6002" spans="5:6" ht="12.75">
      <c r="E6002" s="11"/>
      <c r="F6002" s="11"/>
    </row>
    <row r="6003" spans="5:6" ht="12.75">
      <c r="E6003" s="11"/>
      <c r="F6003" s="11"/>
    </row>
    <row r="6004" spans="5:6" ht="12.75">
      <c r="E6004" s="11"/>
      <c r="F6004" s="11"/>
    </row>
    <row r="6005" spans="5:6" ht="12.75">
      <c r="E6005" s="11"/>
      <c r="F6005" s="11"/>
    </row>
    <row r="6006" spans="5:6" ht="12.75">
      <c r="E6006" s="11"/>
      <c r="F6006" s="11"/>
    </row>
    <row r="6007" spans="5:6" ht="12.75">
      <c r="E6007" s="11"/>
      <c r="F6007" s="11"/>
    </row>
    <row r="6008" spans="5:6" ht="12.75">
      <c r="E6008" s="11"/>
      <c r="F6008" s="11"/>
    </row>
    <row r="6009" spans="5:6" ht="12.75">
      <c r="E6009" s="11"/>
      <c r="F6009" s="11"/>
    </row>
    <row r="6010" spans="5:6" ht="12.75">
      <c r="E6010" s="11"/>
      <c r="F6010" s="11"/>
    </row>
    <row r="6011" spans="5:6" ht="12.75">
      <c r="E6011" s="11"/>
      <c r="F6011" s="11"/>
    </row>
    <row r="6012" spans="5:6" ht="12.75">
      <c r="E6012" s="11"/>
      <c r="F6012" s="11"/>
    </row>
    <row r="6013" spans="5:6" ht="12.75">
      <c r="E6013" s="11"/>
      <c r="F6013" s="11"/>
    </row>
    <row r="6014" spans="5:6" ht="12.75">
      <c r="E6014" s="11"/>
      <c r="F6014" s="11"/>
    </row>
    <row r="6015" spans="5:6" ht="12.75">
      <c r="E6015" s="11"/>
      <c r="F6015" s="11"/>
    </row>
    <row r="6016" spans="5:6" ht="12.75">
      <c r="E6016" s="11"/>
      <c r="F6016" s="11"/>
    </row>
    <row r="6017" spans="5:6" ht="12.75">
      <c r="E6017" s="11"/>
      <c r="F6017" s="11"/>
    </row>
    <row r="6018" spans="5:6" ht="12.75">
      <c r="E6018" s="11"/>
      <c r="F6018" s="11"/>
    </row>
    <row r="6019" spans="5:6" ht="12.75">
      <c r="E6019" s="11"/>
      <c r="F6019" s="11"/>
    </row>
    <row r="6020" spans="5:6" ht="12.75">
      <c r="E6020" s="11"/>
      <c r="F6020" s="11"/>
    </row>
    <row r="6021" spans="5:6" ht="12.75">
      <c r="E6021" s="11"/>
      <c r="F6021" s="11"/>
    </row>
    <row r="6022" spans="5:6" ht="12.75">
      <c r="E6022" s="11"/>
      <c r="F6022" s="11"/>
    </row>
    <row r="6023" spans="5:6" ht="12.75">
      <c r="E6023" s="11"/>
      <c r="F6023" s="11"/>
    </row>
    <row r="6024" spans="5:6" ht="12.75">
      <c r="E6024" s="11"/>
      <c r="F6024" s="11"/>
    </row>
    <row r="6025" spans="5:6" ht="12.75">
      <c r="E6025" s="11"/>
      <c r="F6025" s="11"/>
    </row>
    <row r="6026" spans="5:6" ht="12.75">
      <c r="E6026" s="11"/>
      <c r="F6026" s="11"/>
    </row>
    <row r="6027" spans="5:6" ht="12.75">
      <c r="E6027" s="11"/>
      <c r="F6027" s="11"/>
    </row>
    <row r="6028" spans="5:6" ht="12.75">
      <c r="E6028" s="11"/>
      <c r="F6028" s="11"/>
    </row>
    <row r="6029" spans="5:6" ht="12.75">
      <c r="E6029" s="11"/>
      <c r="F6029" s="11"/>
    </row>
    <row r="6030" spans="5:6" ht="12.75">
      <c r="E6030" s="11"/>
      <c r="F6030" s="11"/>
    </row>
    <row r="6031" spans="5:6" ht="12.75">
      <c r="E6031" s="11"/>
      <c r="F6031" s="11"/>
    </row>
    <row r="6032" spans="5:6" ht="12.75">
      <c r="E6032" s="11"/>
      <c r="F6032" s="11"/>
    </row>
    <row r="6033" spans="5:6" ht="12.75">
      <c r="E6033" s="11"/>
      <c r="F6033" s="11"/>
    </row>
    <row r="6034" spans="5:6" ht="12.75">
      <c r="E6034" s="11"/>
      <c r="F6034" s="11"/>
    </row>
    <row r="6035" spans="5:6" ht="12.75">
      <c r="E6035" s="11"/>
      <c r="F6035" s="11"/>
    </row>
    <row r="6036" spans="5:6" ht="12.75">
      <c r="E6036" s="11"/>
      <c r="F6036" s="11"/>
    </row>
    <row r="6037" spans="5:6" ht="12.75">
      <c r="E6037" s="11"/>
      <c r="F6037" s="11"/>
    </row>
    <row r="6038" spans="5:6" ht="12.75">
      <c r="E6038" s="11"/>
      <c r="F6038" s="11"/>
    </row>
    <row r="6039" spans="5:6" ht="12.75">
      <c r="E6039" s="11"/>
      <c r="F6039" s="11"/>
    </row>
    <row r="6040" spans="5:6" ht="12.75">
      <c r="E6040" s="11"/>
      <c r="F6040" s="11"/>
    </row>
    <row r="6041" spans="5:6" ht="12.75">
      <c r="E6041" s="11"/>
      <c r="F6041" s="11"/>
    </row>
    <row r="6042" spans="5:6" ht="12.75">
      <c r="E6042" s="11"/>
      <c r="F6042" s="11"/>
    </row>
    <row r="6043" spans="5:6" ht="12.75">
      <c r="E6043" s="11"/>
      <c r="F6043" s="11"/>
    </row>
    <row r="6044" spans="5:6" ht="12.75">
      <c r="E6044" s="11"/>
      <c r="F6044" s="11"/>
    </row>
    <row r="6045" spans="5:6" ht="12.75">
      <c r="E6045" s="11"/>
      <c r="F6045" s="11"/>
    </row>
    <row r="6046" spans="5:6" ht="12.75">
      <c r="E6046" s="11"/>
      <c r="F6046" s="11"/>
    </row>
    <row r="6047" spans="5:6" ht="12.75">
      <c r="E6047" s="11"/>
      <c r="F6047" s="11"/>
    </row>
    <row r="6048" spans="5:6" ht="12.75">
      <c r="E6048" s="11"/>
      <c r="F6048" s="11"/>
    </row>
    <row r="6049" spans="5:6" ht="12.75">
      <c r="E6049" s="11"/>
      <c r="F6049" s="11"/>
    </row>
    <row r="6050" spans="5:6" ht="12.75">
      <c r="E6050" s="11"/>
      <c r="F6050" s="11"/>
    </row>
    <row r="6051" spans="5:6" ht="12.75">
      <c r="E6051" s="11"/>
      <c r="F6051" s="11"/>
    </row>
    <row r="6052" spans="5:6" ht="12.75">
      <c r="E6052" s="11"/>
      <c r="F6052" s="11"/>
    </row>
    <row r="6053" spans="5:6" ht="12.75">
      <c r="E6053" s="11"/>
      <c r="F6053" s="11"/>
    </row>
    <row r="6054" spans="5:6" ht="12.75">
      <c r="E6054" s="11"/>
      <c r="F6054" s="11"/>
    </row>
    <row r="6055" spans="5:6" ht="12.75">
      <c r="E6055" s="11"/>
      <c r="F6055" s="11"/>
    </row>
    <row r="6056" spans="5:6" ht="12.75">
      <c r="E6056" s="11"/>
      <c r="F6056" s="11"/>
    </row>
    <row r="6057" spans="5:6" ht="12.75">
      <c r="E6057" s="11"/>
      <c r="F6057" s="11"/>
    </row>
    <row r="6058" spans="5:6" ht="12.75">
      <c r="E6058" s="11"/>
      <c r="F6058" s="11"/>
    </row>
    <row r="6059" spans="5:6" ht="12.75">
      <c r="E6059" s="11"/>
      <c r="F6059" s="11"/>
    </row>
    <row r="6060" spans="5:6" ht="12.75">
      <c r="E6060" s="11"/>
      <c r="F6060" s="11"/>
    </row>
    <row r="6061" spans="5:6" ht="12.75">
      <c r="E6061" s="11"/>
      <c r="F6061" s="11"/>
    </row>
    <row r="6062" spans="5:6" ht="12.75">
      <c r="E6062" s="11"/>
      <c r="F6062" s="11"/>
    </row>
    <row r="6063" spans="5:6" ht="12.75">
      <c r="E6063" s="11"/>
      <c r="F6063" s="11"/>
    </row>
    <row r="6064" spans="5:6" ht="12.75">
      <c r="E6064" s="11"/>
      <c r="F6064" s="11"/>
    </row>
    <row r="6065" spans="5:6" ht="12.75">
      <c r="E6065" s="11"/>
      <c r="F6065" s="11"/>
    </row>
    <row r="6066" spans="5:6" ht="12.75">
      <c r="E6066" s="11"/>
      <c r="F6066" s="11"/>
    </row>
    <row r="6067" spans="5:6" ht="12.75">
      <c r="E6067" s="11"/>
      <c r="F6067" s="11"/>
    </row>
    <row r="6068" spans="5:6" ht="12.75">
      <c r="E6068" s="11"/>
      <c r="F6068" s="11"/>
    </row>
    <row r="6069" spans="5:6" ht="12.75">
      <c r="E6069" s="11"/>
      <c r="F6069" s="11"/>
    </row>
    <row r="6070" spans="5:6" ht="12.75">
      <c r="E6070" s="11"/>
      <c r="F6070" s="11"/>
    </row>
    <row r="6071" spans="5:6" ht="12.75">
      <c r="E6071" s="11"/>
      <c r="F6071" s="11"/>
    </row>
    <row r="6072" spans="5:6" ht="12.75">
      <c r="E6072" s="11"/>
      <c r="F6072" s="11"/>
    </row>
    <row r="6073" spans="5:6" ht="12.75">
      <c r="E6073" s="11"/>
      <c r="F6073" s="11"/>
    </row>
    <row r="6074" spans="5:6" ht="12.75">
      <c r="E6074" s="11"/>
      <c r="F6074" s="11"/>
    </row>
    <row r="6075" spans="5:6" ht="12.75">
      <c r="E6075" s="11"/>
      <c r="F6075" s="11"/>
    </row>
    <row r="6076" spans="5:6" ht="12.75">
      <c r="E6076" s="11"/>
      <c r="F6076" s="11"/>
    </row>
    <row r="6077" spans="5:6" ht="12.75">
      <c r="E6077" s="11"/>
      <c r="F6077" s="11"/>
    </row>
    <row r="6078" spans="5:6" ht="12.75">
      <c r="E6078" s="11"/>
      <c r="F6078" s="11"/>
    </row>
    <row r="6079" spans="5:6" ht="12.75">
      <c r="E6079" s="11"/>
      <c r="F6079" s="11"/>
    </row>
    <row r="6080" spans="5:6" ht="12.75">
      <c r="E6080" s="11"/>
      <c r="F6080" s="11"/>
    </row>
    <row r="6081" spans="5:6" ht="12.75">
      <c r="E6081" s="11"/>
      <c r="F6081" s="11"/>
    </row>
    <row r="6082" spans="5:6" ht="12.75">
      <c r="E6082" s="11"/>
      <c r="F6082" s="11"/>
    </row>
    <row r="6083" spans="5:6" ht="12.75">
      <c r="E6083" s="11"/>
      <c r="F6083" s="11"/>
    </row>
    <row r="6084" spans="5:6" ht="12.75">
      <c r="E6084" s="11"/>
      <c r="F6084" s="11"/>
    </row>
    <row r="6085" spans="5:6" ht="12.75">
      <c r="E6085" s="11"/>
      <c r="F6085" s="11"/>
    </row>
    <row r="6086" spans="5:6" ht="12.75">
      <c r="E6086" s="11"/>
      <c r="F6086" s="11"/>
    </row>
    <row r="6087" spans="5:6" ht="12.75">
      <c r="E6087" s="11"/>
      <c r="F6087" s="11"/>
    </row>
    <row r="6088" spans="5:6" ht="12.75">
      <c r="E6088" s="11"/>
      <c r="F6088" s="11"/>
    </row>
    <row r="6089" spans="5:6" ht="12.75">
      <c r="E6089" s="11"/>
      <c r="F6089" s="11"/>
    </row>
    <row r="6090" spans="5:6" ht="12.75">
      <c r="E6090" s="11"/>
      <c r="F6090" s="11"/>
    </row>
    <row r="6091" spans="5:6" ht="12.75">
      <c r="E6091" s="11"/>
      <c r="F6091" s="11"/>
    </row>
    <row r="6092" spans="5:6" ht="12.75">
      <c r="E6092" s="11"/>
      <c r="F6092" s="11"/>
    </row>
    <row r="6093" spans="5:6" ht="12.75">
      <c r="E6093" s="11"/>
      <c r="F6093" s="11"/>
    </row>
    <row r="6094" spans="5:6" ht="12.75">
      <c r="E6094" s="11"/>
      <c r="F6094" s="11"/>
    </row>
    <row r="6095" spans="5:6" ht="12.75">
      <c r="E6095" s="11"/>
      <c r="F6095" s="11"/>
    </row>
    <row r="6096" spans="5:6" ht="12.75">
      <c r="E6096" s="11"/>
      <c r="F6096" s="11"/>
    </row>
    <row r="6097" spans="5:6" ht="12.75">
      <c r="E6097" s="11"/>
      <c r="F6097" s="11"/>
    </row>
    <row r="6098" spans="5:6" ht="12.75">
      <c r="E6098" s="11"/>
      <c r="F6098" s="11"/>
    </row>
    <row r="6099" spans="5:6" ht="12.75">
      <c r="E6099" s="11"/>
      <c r="F6099" s="11"/>
    </row>
    <row r="6100" spans="5:6" ht="12.75">
      <c r="E6100" s="11"/>
      <c r="F6100" s="11"/>
    </row>
    <row r="6101" spans="5:6" ht="12.75">
      <c r="E6101" s="11"/>
      <c r="F6101" s="11"/>
    </row>
    <row r="6102" spans="5:6" ht="12.75">
      <c r="E6102" s="11"/>
      <c r="F6102" s="11"/>
    </row>
    <row r="6103" spans="5:6" ht="12.75">
      <c r="E6103" s="11"/>
      <c r="F6103" s="11"/>
    </row>
    <row r="6104" spans="5:6" ht="12.75">
      <c r="E6104" s="11"/>
      <c r="F6104" s="11"/>
    </row>
    <row r="6105" spans="5:6" ht="12.75">
      <c r="E6105" s="11"/>
      <c r="F6105" s="11"/>
    </row>
    <row r="6106" spans="5:6" ht="12.75">
      <c r="E6106" s="11"/>
      <c r="F6106" s="11"/>
    </row>
    <row r="6107" spans="5:6" ht="12.75">
      <c r="E6107" s="11"/>
      <c r="F6107" s="11"/>
    </row>
    <row r="6108" spans="5:6" ht="12.75">
      <c r="E6108" s="11"/>
      <c r="F6108" s="11"/>
    </row>
    <row r="6109" spans="5:6" ht="12.75">
      <c r="E6109" s="11"/>
      <c r="F6109" s="11"/>
    </row>
    <row r="6110" spans="5:6" ht="12.75">
      <c r="E6110" s="11"/>
      <c r="F6110" s="11"/>
    </row>
    <row r="6111" spans="5:6" ht="12.75">
      <c r="E6111" s="11"/>
      <c r="F6111" s="11"/>
    </row>
    <row r="6112" spans="5:6" ht="12.75">
      <c r="E6112" s="11"/>
      <c r="F6112" s="11"/>
    </row>
    <row r="6113" spans="5:6" ht="12.75">
      <c r="E6113" s="11"/>
      <c r="F6113" s="11"/>
    </row>
    <row r="6114" spans="5:6" ht="12.75">
      <c r="E6114" s="11"/>
      <c r="F6114" s="11"/>
    </row>
    <row r="6115" spans="5:6" ht="12.75">
      <c r="E6115" s="11"/>
      <c r="F6115" s="11"/>
    </row>
    <row r="6116" spans="5:6" ht="12.75">
      <c r="E6116" s="11"/>
      <c r="F6116" s="11"/>
    </row>
    <row r="6117" spans="5:6" ht="12.75">
      <c r="E6117" s="11"/>
      <c r="F6117" s="11"/>
    </row>
    <row r="6118" spans="5:6" ht="12.75">
      <c r="E6118" s="11"/>
      <c r="F6118" s="11"/>
    </row>
    <row r="6119" spans="5:6" ht="12.75">
      <c r="E6119" s="11"/>
      <c r="F6119" s="11"/>
    </row>
    <row r="6120" spans="5:6" ht="12.75">
      <c r="E6120" s="11"/>
      <c r="F6120" s="11"/>
    </row>
    <row r="6121" spans="5:6" ht="12.75">
      <c r="E6121" s="11"/>
      <c r="F6121" s="11"/>
    </row>
    <row r="6122" spans="5:6" ht="12.75">
      <c r="E6122" s="11"/>
      <c r="F6122" s="11"/>
    </row>
    <row r="6123" spans="5:6" ht="12.75">
      <c r="E6123" s="11"/>
      <c r="F6123" s="11"/>
    </row>
    <row r="6124" spans="5:6" ht="12.75">
      <c r="E6124" s="11"/>
      <c r="F6124" s="11"/>
    </row>
    <row r="6125" spans="5:6" ht="12.75">
      <c r="E6125" s="11"/>
      <c r="F6125" s="11"/>
    </row>
    <row r="6126" spans="5:6" ht="12.75">
      <c r="E6126" s="11"/>
      <c r="F6126" s="11"/>
    </row>
    <row r="6127" spans="5:6" ht="12.75">
      <c r="E6127" s="11"/>
      <c r="F6127" s="11"/>
    </row>
    <row r="6128" spans="5:6" ht="12.75">
      <c r="E6128" s="11"/>
      <c r="F6128" s="11"/>
    </row>
    <row r="6129" spans="5:6" ht="12.75">
      <c r="E6129" s="11"/>
      <c r="F6129" s="11"/>
    </row>
    <row r="6130" spans="5:6" ht="12.75">
      <c r="E6130" s="11"/>
      <c r="F6130" s="11"/>
    </row>
    <row r="6131" spans="5:6" ht="12.75">
      <c r="E6131" s="11"/>
      <c r="F6131" s="11"/>
    </row>
    <row r="6132" spans="5:6" ht="12.75">
      <c r="E6132" s="11"/>
      <c r="F6132" s="11"/>
    </row>
    <row r="6133" spans="5:6" ht="12.75">
      <c r="E6133" s="11"/>
      <c r="F6133" s="11"/>
    </row>
    <row r="6134" spans="5:6" ht="12.75">
      <c r="E6134" s="11"/>
      <c r="F6134" s="11"/>
    </row>
    <row r="6135" spans="5:6" ht="12.75">
      <c r="E6135" s="11"/>
      <c r="F6135" s="11"/>
    </row>
    <row r="6136" spans="5:6" ht="12.75">
      <c r="E6136" s="11"/>
      <c r="F6136" s="11"/>
    </row>
    <row r="6137" spans="5:6" ht="12.75">
      <c r="E6137" s="11"/>
      <c r="F6137" s="11"/>
    </row>
    <row r="6138" spans="5:6" ht="12.75">
      <c r="E6138" s="11"/>
      <c r="F6138" s="11"/>
    </row>
    <row r="6139" spans="5:6" ht="12.75">
      <c r="E6139" s="11"/>
      <c r="F6139" s="11"/>
    </row>
    <row r="6140" spans="5:6" ht="12.75">
      <c r="E6140" s="11"/>
      <c r="F6140" s="11"/>
    </row>
    <row r="6141" spans="5:6" ht="12.75">
      <c r="E6141" s="11"/>
      <c r="F6141" s="11"/>
    </row>
    <row r="6142" spans="5:6" ht="12.75">
      <c r="E6142" s="11"/>
      <c r="F6142" s="11"/>
    </row>
    <row r="6143" spans="5:6" ht="12.75">
      <c r="E6143" s="11"/>
      <c r="F6143" s="11"/>
    </row>
    <row r="6144" spans="5:6" ht="12.75">
      <c r="E6144" s="11"/>
      <c r="F6144" s="11"/>
    </row>
    <row r="6145" spans="5:6" ht="12.75">
      <c r="E6145" s="11"/>
      <c r="F6145" s="11"/>
    </row>
    <row r="6146" spans="5:6" ht="12.75">
      <c r="E6146" s="11"/>
      <c r="F6146" s="11"/>
    </row>
    <row r="6147" spans="5:6" ht="12.75">
      <c r="E6147" s="11"/>
      <c r="F6147" s="11"/>
    </row>
    <row r="6148" spans="5:6" ht="12.75">
      <c r="E6148" s="11"/>
      <c r="F6148" s="11"/>
    </row>
    <row r="6149" spans="5:6" ht="12.75">
      <c r="E6149" s="11"/>
      <c r="F6149" s="11"/>
    </row>
    <row r="6150" spans="5:6" ht="12.75">
      <c r="E6150" s="11"/>
      <c r="F6150" s="11"/>
    </row>
    <row r="6151" spans="5:6" ht="12.75">
      <c r="E6151" s="11"/>
      <c r="F6151" s="11"/>
    </row>
    <row r="6152" spans="5:6" ht="12.75">
      <c r="E6152" s="11"/>
      <c r="F6152" s="11"/>
    </row>
    <row r="6153" spans="5:6" ht="12.75">
      <c r="E6153" s="11"/>
      <c r="F6153" s="11"/>
    </row>
    <row r="6154" spans="5:6" ht="12.75">
      <c r="E6154" s="11"/>
      <c r="F6154" s="11"/>
    </row>
    <row r="6155" spans="5:6" ht="12.75">
      <c r="E6155" s="11"/>
      <c r="F6155" s="11"/>
    </row>
    <row r="6156" spans="5:6" ht="12.75">
      <c r="E6156" s="11"/>
      <c r="F6156" s="11"/>
    </row>
    <row r="6157" spans="5:6" ht="12.75">
      <c r="E6157" s="11"/>
      <c r="F6157" s="11"/>
    </row>
    <row r="6158" spans="5:6" ht="12.75">
      <c r="E6158" s="11"/>
      <c r="F6158" s="11"/>
    </row>
    <row r="6159" spans="5:6" ht="12.75">
      <c r="E6159" s="11"/>
      <c r="F6159" s="11"/>
    </row>
    <row r="6160" spans="5:6" ht="12.75">
      <c r="E6160" s="11"/>
      <c r="F6160" s="11"/>
    </row>
    <row r="6161" spans="5:6" ht="12.75">
      <c r="E6161" s="11"/>
      <c r="F6161" s="11"/>
    </row>
    <row r="6162" spans="5:6" ht="12.75">
      <c r="E6162" s="11"/>
      <c r="F6162" s="11"/>
    </row>
    <row r="6163" spans="5:6" ht="12.75">
      <c r="E6163" s="11"/>
      <c r="F6163" s="11"/>
    </row>
    <row r="6164" spans="5:6" ht="12.75">
      <c r="E6164" s="11"/>
      <c r="F6164" s="11"/>
    </row>
    <row r="6165" spans="5:6" ht="12.75">
      <c r="E6165" s="11"/>
      <c r="F6165" s="11"/>
    </row>
    <row r="6166" spans="5:6" ht="12.75">
      <c r="E6166" s="11"/>
      <c r="F6166" s="11"/>
    </row>
    <row r="6167" spans="5:6" ht="12.75">
      <c r="E6167" s="11"/>
      <c r="F6167" s="11"/>
    </row>
    <row r="6168" spans="5:6" ht="12.75">
      <c r="E6168" s="11"/>
      <c r="F6168" s="11"/>
    </row>
    <row r="6169" spans="5:6" ht="12.75">
      <c r="E6169" s="11"/>
      <c r="F6169" s="11"/>
    </row>
    <row r="6170" spans="5:6" ht="12.75">
      <c r="E6170" s="11"/>
      <c r="F6170" s="11"/>
    </row>
    <row r="6171" spans="5:6" ht="12.75">
      <c r="E6171" s="11"/>
      <c r="F6171" s="11"/>
    </row>
    <row r="6172" spans="5:6" ht="12.75">
      <c r="E6172" s="11"/>
      <c r="F6172" s="11"/>
    </row>
    <row r="6173" spans="5:6" ht="12.75">
      <c r="E6173" s="11"/>
      <c r="F6173" s="11"/>
    </row>
    <row r="6174" spans="5:6" ht="12.75">
      <c r="E6174" s="11"/>
      <c r="F6174" s="11"/>
    </row>
    <row r="6175" spans="5:6" ht="12.75">
      <c r="E6175" s="11"/>
      <c r="F6175" s="11"/>
    </row>
    <row r="6176" spans="5:6" ht="12.75">
      <c r="E6176" s="11"/>
      <c r="F6176" s="11"/>
    </row>
    <row r="6177" spans="5:6" ht="12.75">
      <c r="E6177" s="11"/>
      <c r="F6177" s="11"/>
    </row>
    <row r="6178" spans="5:6" ht="12.75">
      <c r="E6178" s="11"/>
      <c r="F6178" s="11"/>
    </row>
    <row r="6179" spans="5:6" ht="12.75">
      <c r="E6179" s="11"/>
      <c r="F6179" s="11"/>
    </row>
    <row r="6180" spans="5:6" ht="12.75">
      <c r="E6180" s="11"/>
      <c r="F6180" s="11"/>
    </row>
    <row r="6181" spans="5:6" ht="12.75">
      <c r="E6181" s="11"/>
      <c r="F6181" s="11"/>
    </row>
    <row r="6182" spans="5:6" ht="12.75">
      <c r="E6182" s="11"/>
      <c r="F6182" s="11"/>
    </row>
    <row r="6183" spans="5:6" ht="12.75">
      <c r="E6183" s="11"/>
      <c r="F6183" s="11"/>
    </row>
    <row r="6184" spans="5:6" ht="12.75">
      <c r="E6184" s="11"/>
      <c r="F6184" s="11"/>
    </row>
    <row r="6185" spans="5:6" ht="12.75">
      <c r="E6185" s="11"/>
      <c r="F6185" s="11"/>
    </row>
    <row r="6186" spans="5:6" ht="12.75">
      <c r="E6186" s="11"/>
      <c r="F6186" s="11"/>
    </row>
    <row r="6187" spans="5:6" ht="12.75">
      <c r="E6187" s="11"/>
      <c r="F6187" s="11"/>
    </row>
    <row r="6188" spans="5:6" ht="12.75">
      <c r="E6188" s="11"/>
      <c r="F6188" s="11"/>
    </row>
    <row r="6189" spans="5:6" ht="12.75">
      <c r="E6189" s="11"/>
      <c r="F6189" s="11"/>
    </row>
    <row r="6190" spans="5:6" ht="12.75">
      <c r="E6190" s="11"/>
      <c r="F6190" s="11"/>
    </row>
    <row r="6191" spans="5:6" ht="12.75">
      <c r="E6191" s="11"/>
      <c r="F6191" s="11"/>
    </row>
    <row r="6192" spans="5:6" ht="12.75">
      <c r="E6192" s="11"/>
      <c r="F6192" s="11"/>
    </row>
    <row r="6193" spans="5:6" ht="12.75">
      <c r="E6193" s="11"/>
      <c r="F6193" s="11"/>
    </row>
    <row r="6194" spans="5:6" ht="12.75">
      <c r="E6194" s="11"/>
      <c r="F6194" s="11"/>
    </row>
    <row r="6195" spans="5:6" ht="12.75">
      <c r="E6195" s="11"/>
      <c r="F6195" s="11"/>
    </row>
    <row r="6196" spans="5:6" ht="12.75">
      <c r="E6196" s="11"/>
      <c r="F6196" s="11"/>
    </row>
    <row r="6197" spans="5:6" ht="12.75">
      <c r="E6197" s="11"/>
      <c r="F6197" s="11"/>
    </row>
    <row r="6198" spans="5:6" ht="12.75">
      <c r="E6198" s="11"/>
      <c r="F6198" s="11"/>
    </row>
    <row r="6199" spans="5:6" ht="12.75">
      <c r="E6199" s="11"/>
      <c r="F6199" s="11"/>
    </row>
    <row r="6200" spans="5:6" ht="12.75">
      <c r="E6200" s="11"/>
      <c r="F6200" s="11"/>
    </row>
    <row r="6201" spans="5:6" ht="12.75">
      <c r="E6201" s="11"/>
      <c r="F6201" s="11"/>
    </row>
    <row r="6202" spans="5:6" ht="12.75">
      <c r="E6202" s="11"/>
      <c r="F6202" s="11"/>
    </row>
    <row r="6203" spans="5:6" ht="12.75">
      <c r="E6203" s="11"/>
      <c r="F6203" s="11"/>
    </row>
    <row r="6204" spans="5:6" ht="12.75">
      <c r="E6204" s="11"/>
      <c r="F6204" s="11"/>
    </row>
    <row r="6205" spans="5:6" ht="12.75">
      <c r="E6205" s="11"/>
      <c r="F6205" s="11"/>
    </row>
    <row r="6206" spans="5:6" ht="12.75">
      <c r="E6206" s="11"/>
      <c r="F6206" s="11"/>
    </row>
    <row r="6207" spans="5:6" ht="12.75">
      <c r="E6207" s="11"/>
      <c r="F6207" s="11"/>
    </row>
    <row r="6208" spans="5:6" ht="12.75">
      <c r="E6208" s="11"/>
      <c r="F6208" s="11"/>
    </row>
    <row r="6209" spans="5:6" ht="12.75">
      <c r="E6209" s="11"/>
      <c r="F6209" s="11"/>
    </row>
    <row r="6210" spans="5:6" ht="12.75">
      <c r="E6210" s="11"/>
      <c r="F6210" s="11"/>
    </row>
    <row r="6211" spans="5:6" ht="12.75">
      <c r="E6211" s="11"/>
      <c r="F6211" s="11"/>
    </row>
    <row r="6212" spans="5:6" ht="12.75">
      <c r="E6212" s="11"/>
      <c r="F6212" s="11"/>
    </row>
    <row r="6213" spans="5:6" ht="12.75">
      <c r="E6213" s="11"/>
      <c r="F6213" s="11"/>
    </row>
    <row r="6214" spans="5:6" ht="12.75">
      <c r="E6214" s="11"/>
      <c r="F6214" s="11"/>
    </row>
    <row r="6215" spans="5:6" ht="12.75">
      <c r="E6215" s="11"/>
      <c r="F6215" s="11"/>
    </row>
    <row r="6216" spans="5:6" ht="12.75">
      <c r="E6216" s="11"/>
      <c r="F6216" s="11"/>
    </row>
    <row r="6217" spans="5:6" ht="12.75">
      <c r="E6217" s="11"/>
      <c r="F6217" s="11"/>
    </row>
    <row r="6218" spans="5:6" ht="12.75">
      <c r="E6218" s="11"/>
      <c r="F6218" s="11"/>
    </row>
    <row r="6219" spans="5:6" ht="12.75">
      <c r="E6219" s="11"/>
      <c r="F6219" s="11"/>
    </row>
    <row r="6220" spans="5:6" ht="12.75">
      <c r="E6220" s="11"/>
      <c r="F6220" s="11"/>
    </row>
    <row r="6221" spans="5:6" ht="12.75">
      <c r="E6221" s="11"/>
      <c r="F6221" s="11"/>
    </row>
    <row r="6222" spans="5:6" ht="12.75">
      <c r="E6222" s="11"/>
      <c r="F6222" s="11"/>
    </row>
    <row r="6223" spans="5:6" ht="12.75">
      <c r="E6223" s="11"/>
      <c r="F6223" s="11"/>
    </row>
    <row r="6224" spans="5:6" ht="12.75">
      <c r="E6224" s="11"/>
      <c r="F6224" s="11"/>
    </row>
    <row r="6225" spans="5:6" ht="12.75">
      <c r="E6225" s="11"/>
      <c r="F6225" s="11"/>
    </row>
    <row r="6226" spans="5:6" ht="12.75">
      <c r="E6226" s="11"/>
      <c r="F6226" s="11"/>
    </row>
    <row r="6227" spans="5:6" ht="12.75">
      <c r="E6227" s="11"/>
      <c r="F6227" s="11"/>
    </row>
    <row r="6228" spans="5:6" ht="12.75">
      <c r="E6228" s="11"/>
      <c r="F6228" s="11"/>
    </row>
    <row r="6229" spans="5:6" ht="12.75">
      <c r="E6229" s="11"/>
      <c r="F6229" s="11"/>
    </row>
    <row r="6230" spans="5:6" ht="12.75">
      <c r="E6230" s="11"/>
      <c r="F6230" s="11"/>
    </row>
    <row r="6231" spans="5:6" ht="12.75">
      <c r="E6231" s="11"/>
      <c r="F6231" s="11"/>
    </row>
    <row r="6232" spans="5:6" ht="12.75">
      <c r="E6232" s="11"/>
      <c r="F6232" s="11"/>
    </row>
    <row r="6233" spans="5:6" ht="12.75">
      <c r="E6233" s="11"/>
      <c r="F6233" s="11"/>
    </row>
    <row r="6234" spans="5:6" ht="12.75">
      <c r="E6234" s="11"/>
      <c r="F6234" s="11"/>
    </row>
    <row r="6235" spans="5:6" ht="12.75">
      <c r="E6235" s="11"/>
      <c r="F6235" s="11"/>
    </row>
    <row r="6236" spans="5:6" ht="12.75">
      <c r="E6236" s="11"/>
      <c r="F6236" s="11"/>
    </row>
    <row r="6237" spans="5:6" ht="12.75">
      <c r="E6237" s="11"/>
      <c r="F6237" s="11"/>
    </row>
    <row r="6238" spans="5:6" ht="12.75">
      <c r="E6238" s="11"/>
      <c r="F6238" s="11"/>
    </row>
    <row r="6239" spans="5:6" ht="12.75">
      <c r="E6239" s="11"/>
      <c r="F6239" s="11"/>
    </row>
    <row r="6240" spans="5:6" ht="12.75">
      <c r="E6240" s="11"/>
      <c r="F6240" s="11"/>
    </row>
    <row r="6241" spans="5:6" ht="12.75">
      <c r="E6241" s="11"/>
      <c r="F6241" s="11"/>
    </row>
    <row r="6242" spans="5:6" ht="12.75">
      <c r="E6242" s="11"/>
      <c r="F6242" s="11"/>
    </row>
    <row r="6243" spans="5:6" ht="12.75">
      <c r="E6243" s="11"/>
      <c r="F6243" s="11"/>
    </row>
    <row r="6244" spans="5:6" ht="12.75">
      <c r="E6244" s="11"/>
      <c r="F6244" s="11"/>
    </row>
    <row r="6245" spans="5:6" ht="12.75">
      <c r="E6245" s="11"/>
      <c r="F6245" s="11"/>
    </row>
    <row r="6246" spans="5:6" ht="12.75">
      <c r="E6246" s="11"/>
      <c r="F6246" s="11"/>
    </row>
    <row r="6247" spans="5:6" ht="12.75">
      <c r="E6247" s="11"/>
      <c r="F6247" s="11"/>
    </row>
    <row r="6248" spans="5:6" ht="12.75">
      <c r="E6248" s="11"/>
      <c r="F6248" s="11"/>
    </row>
    <row r="6249" spans="5:6" ht="12.75">
      <c r="E6249" s="11"/>
      <c r="F6249" s="11"/>
    </row>
    <row r="6250" spans="5:6" ht="12.75">
      <c r="E6250" s="11"/>
      <c r="F6250" s="11"/>
    </row>
    <row r="6251" spans="5:6" ht="12.75">
      <c r="E6251" s="11"/>
      <c r="F6251" s="11"/>
    </row>
    <row r="6252" spans="5:6" ht="12.75">
      <c r="E6252" s="11"/>
      <c r="F6252" s="11"/>
    </row>
    <row r="6253" spans="5:6" ht="12.75">
      <c r="E6253" s="11"/>
      <c r="F6253" s="11"/>
    </row>
    <row r="6254" spans="5:6" ht="12.75">
      <c r="E6254" s="11"/>
      <c r="F6254" s="11"/>
    </row>
    <row r="6255" spans="5:6" ht="12.75">
      <c r="E6255" s="11"/>
      <c r="F6255" s="11"/>
    </row>
    <row r="6256" spans="5:6" ht="12.75">
      <c r="E6256" s="11"/>
      <c r="F6256" s="11"/>
    </row>
    <row r="6257" spans="5:6" ht="12.75">
      <c r="E6257" s="11"/>
      <c r="F6257" s="11"/>
    </row>
    <row r="6258" spans="5:6" ht="12.75">
      <c r="E6258" s="11"/>
      <c r="F6258" s="11"/>
    </row>
    <row r="6259" spans="5:6" ht="12.75">
      <c r="E6259" s="11"/>
      <c r="F6259" s="11"/>
    </row>
    <row r="6260" spans="5:6" ht="12.75">
      <c r="E6260" s="11"/>
      <c r="F6260" s="11"/>
    </row>
    <row r="6261" spans="5:6" ht="12.75">
      <c r="E6261" s="11"/>
      <c r="F6261" s="11"/>
    </row>
    <row r="6262" spans="5:6" ht="12.75">
      <c r="E6262" s="11"/>
      <c r="F6262" s="11"/>
    </row>
    <row r="6263" spans="5:6" ht="12.75">
      <c r="E6263" s="11"/>
      <c r="F6263" s="11"/>
    </row>
    <row r="6264" spans="5:6" ht="12.75">
      <c r="E6264" s="11"/>
      <c r="F6264" s="11"/>
    </row>
    <row r="6265" spans="5:6" ht="12.75">
      <c r="E6265" s="11"/>
      <c r="F6265" s="11"/>
    </row>
    <row r="6266" spans="5:6" ht="12.75">
      <c r="E6266" s="11"/>
      <c r="F6266" s="11"/>
    </row>
    <row r="6267" spans="5:6" ht="12.75">
      <c r="E6267" s="11"/>
      <c r="F6267" s="11"/>
    </row>
    <row r="6268" spans="5:6" ht="12.75">
      <c r="E6268" s="11"/>
      <c r="F6268" s="11"/>
    </row>
    <row r="6269" spans="5:6" ht="12.75">
      <c r="E6269" s="11"/>
      <c r="F6269" s="11"/>
    </row>
    <row r="6270" spans="5:6" ht="12.75">
      <c r="E6270" s="11"/>
      <c r="F6270" s="11"/>
    </row>
    <row r="6271" spans="5:6" ht="12.75">
      <c r="E6271" s="11"/>
      <c r="F6271" s="11"/>
    </row>
    <row r="6272" spans="5:6" ht="12.75">
      <c r="E6272" s="11"/>
      <c r="F6272" s="11"/>
    </row>
    <row r="6273" spans="5:6" ht="12.75">
      <c r="E6273" s="11"/>
      <c r="F6273" s="11"/>
    </row>
    <row r="6274" spans="5:6" ht="12.75">
      <c r="E6274" s="11"/>
      <c r="F6274" s="11"/>
    </row>
    <row r="6275" spans="5:6" ht="12.75">
      <c r="E6275" s="11"/>
      <c r="F6275" s="11"/>
    </row>
    <row r="6276" spans="5:6" ht="12.75">
      <c r="E6276" s="11"/>
      <c r="F6276" s="11"/>
    </row>
    <row r="6277" spans="5:6" ht="12.75">
      <c r="E6277" s="11"/>
      <c r="F6277" s="11"/>
    </row>
    <row r="6278" spans="5:6" ht="12.75">
      <c r="E6278" s="11"/>
      <c r="F6278" s="11"/>
    </row>
    <row r="6279" spans="5:6" ht="12.75">
      <c r="E6279" s="11"/>
      <c r="F6279" s="11"/>
    </row>
    <row r="6280" spans="5:6" ht="12.75">
      <c r="E6280" s="11"/>
      <c r="F6280" s="11"/>
    </row>
    <row r="6281" spans="5:6" ht="12.75">
      <c r="E6281" s="11"/>
      <c r="F6281" s="11"/>
    </row>
    <row r="6282" spans="5:6" ht="12.75">
      <c r="E6282" s="11"/>
      <c r="F6282" s="11"/>
    </row>
    <row r="6283" spans="5:6" ht="12.75">
      <c r="E6283" s="11"/>
      <c r="F6283" s="11"/>
    </row>
    <row r="6284" spans="5:6" ht="12.75">
      <c r="E6284" s="11"/>
      <c r="F6284" s="11"/>
    </row>
    <row r="6285" spans="5:6" ht="12.75">
      <c r="E6285" s="11"/>
      <c r="F6285" s="11"/>
    </row>
    <row r="6286" spans="5:6" ht="12.75">
      <c r="E6286" s="11"/>
      <c r="F6286" s="11"/>
    </row>
    <row r="6287" spans="5:6" ht="12.75">
      <c r="E6287" s="11"/>
      <c r="F6287" s="11"/>
    </row>
    <row r="6288" spans="5:6" ht="12.75">
      <c r="E6288" s="11"/>
      <c r="F6288" s="11"/>
    </row>
    <row r="6289" spans="5:6" ht="12.75">
      <c r="E6289" s="11"/>
      <c r="F6289" s="11"/>
    </row>
    <row r="6290" spans="5:6" ht="12.75">
      <c r="E6290" s="11"/>
      <c r="F6290" s="11"/>
    </row>
    <row r="6291" spans="5:6" ht="12.75">
      <c r="E6291" s="11"/>
      <c r="F6291" s="11"/>
    </row>
    <row r="6292" spans="5:6" ht="12.75">
      <c r="E6292" s="11"/>
      <c r="F6292" s="11"/>
    </row>
    <row r="6293" spans="5:6" ht="12.75">
      <c r="E6293" s="11"/>
      <c r="F6293" s="11"/>
    </row>
    <row r="6294" spans="5:6" ht="12.75">
      <c r="E6294" s="11"/>
      <c r="F6294" s="11"/>
    </row>
    <row r="6295" spans="5:6" ht="12.75">
      <c r="E6295" s="11"/>
      <c r="F6295" s="11"/>
    </row>
    <row r="6296" spans="5:6" ht="12.75">
      <c r="E6296" s="11"/>
      <c r="F6296" s="11"/>
    </row>
    <row r="6297" spans="5:6" ht="12.75">
      <c r="E6297" s="11"/>
      <c r="F6297" s="11"/>
    </row>
    <row r="6298" spans="5:6" ht="12.75">
      <c r="E6298" s="11"/>
      <c r="F6298" s="11"/>
    </row>
    <row r="6299" spans="5:6" ht="12.75">
      <c r="E6299" s="11"/>
      <c r="F6299" s="11"/>
    </row>
    <row r="6300" spans="5:6" ht="12.75">
      <c r="E6300" s="11"/>
      <c r="F6300" s="11"/>
    </row>
    <row r="6301" spans="5:6" ht="12.75">
      <c r="E6301" s="11"/>
      <c r="F6301" s="11"/>
    </row>
    <row r="6302" spans="5:6" ht="12.75">
      <c r="E6302" s="11"/>
      <c r="F6302" s="11"/>
    </row>
    <row r="6303" spans="5:6" ht="12.75">
      <c r="E6303" s="11"/>
      <c r="F6303" s="11"/>
    </row>
    <row r="6304" spans="5:6" ht="12.75">
      <c r="E6304" s="11"/>
      <c r="F6304" s="11"/>
    </row>
    <row r="6305" spans="5:6" ht="12.75">
      <c r="E6305" s="11"/>
      <c r="F6305" s="11"/>
    </row>
    <row r="6306" spans="5:6" ht="12.75">
      <c r="E6306" s="11"/>
      <c r="F6306" s="11"/>
    </row>
    <row r="6307" spans="5:6" ht="12.75">
      <c r="E6307" s="11"/>
      <c r="F6307" s="11"/>
    </row>
    <row r="6308" spans="5:6" ht="12.75">
      <c r="E6308" s="11"/>
      <c r="F6308" s="11"/>
    </row>
    <row r="6309" spans="5:6" ht="12.75">
      <c r="E6309" s="11"/>
      <c r="F6309" s="11"/>
    </row>
    <row r="6310" spans="5:6" ht="12.75">
      <c r="E6310" s="11"/>
      <c r="F6310" s="11"/>
    </row>
    <row r="6311" spans="5:6" ht="12.75">
      <c r="E6311" s="11"/>
      <c r="F6311" s="11"/>
    </row>
    <row r="6312" spans="5:6" ht="12.75">
      <c r="E6312" s="11"/>
      <c r="F6312" s="11"/>
    </row>
    <row r="6313" spans="5:6" ht="12.75">
      <c r="E6313" s="11"/>
      <c r="F6313" s="11"/>
    </row>
    <row r="6314" spans="5:6" ht="12.75">
      <c r="E6314" s="11"/>
      <c r="F6314" s="11"/>
    </row>
    <row r="6315" spans="5:6" ht="12.75">
      <c r="E6315" s="11"/>
      <c r="F6315" s="11"/>
    </row>
    <row r="6316" spans="5:6" ht="12.75">
      <c r="E6316" s="11"/>
      <c r="F6316" s="11"/>
    </row>
    <row r="6317" spans="5:6" ht="12.75">
      <c r="E6317" s="11"/>
      <c r="F6317" s="11"/>
    </row>
    <row r="6318" spans="5:6" ht="12.75">
      <c r="E6318" s="11"/>
      <c r="F6318" s="11"/>
    </row>
    <row r="6319" spans="5:6" ht="12.75">
      <c r="E6319" s="11"/>
      <c r="F6319" s="11"/>
    </row>
    <row r="6320" spans="5:6" ht="12.75">
      <c r="E6320" s="11"/>
      <c r="F6320" s="11"/>
    </row>
    <row r="6321" spans="5:6" ht="12.75">
      <c r="E6321" s="11"/>
      <c r="F6321" s="11"/>
    </row>
    <row r="6322" spans="5:6" ht="12.75">
      <c r="E6322" s="11"/>
      <c r="F6322" s="11"/>
    </row>
    <row r="6323" spans="5:6" ht="12.75">
      <c r="E6323" s="11"/>
      <c r="F6323" s="11"/>
    </row>
    <row r="6324" spans="5:6" ht="12.75">
      <c r="E6324" s="11"/>
      <c r="F6324" s="11"/>
    </row>
    <row r="6325" spans="5:6" ht="12.75">
      <c r="E6325" s="11"/>
      <c r="F6325" s="11"/>
    </row>
    <row r="6326" spans="5:6" ht="12.75">
      <c r="E6326" s="11"/>
      <c r="F6326" s="11"/>
    </row>
    <row r="6327" spans="5:6" ht="12.75">
      <c r="E6327" s="11"/>
      <c r="F6327" s="11"/>
    </row>
    <row r="6328" spans="5:6" ht="12.75">
      <c r="E6328" s="11"/>
      <c r="F6328" s="11"/>
    </row>
    <row r="6329" spans="5:6" ht="12.75">
      <c r="E6329" s="11"/>
      <c r="F6329" s="11"/>
    </row>
    <row r="6330" spans="5:6" ht="12.75">
      <c r="E6330" s="11"/>
      <c r="F6330" s="11"/>
    </row>
    <row r="6331" spans="5:6" ht="12.75">
      <c r="E6331" s="11"/>
      <c r="F6331" s="11"/>
    </row>
    <row r="6332" spans="5:6" ht="12.75">
      <c r="E6332" s="11"/>
      <c r="F6332" s="11"/>
    </row>
    <row r="6333" spans="5:6" ht="12.75">
      <c r="E6333" s="11"/>
      <c r="F6333" s="11"/>
    </row>
    <row r="6334" spans="5:6" ht="12.75">
      <c r="E6334" s="11"/>
      <c r="F6334" s="11"/>
    </row>
    <row r="6335" spans="5:6" ht="12.75">
      <c r="E6335" s="11"/>
      <c r="F6335" s="11"/>
    </row>
    <row r="6336" spans="5:6" ht="12.75">
      <c r="E6336" s="11"/>
      <c r="F6336" s="11"/>
    </row>
    <row r="6337" spans="5:6" ht="12.75">
      <c r="E6337" s="11"/>
      <c r="F6337" s="11"/>
    </row>
    <row r="6338" spans="5:6" ht="12.75">
      <c r="E6338" s="11"/>
      <c r="F6338" s="11"/>
    </row>
    <row r="6339" spans="5:6" ht="12.75">
      <c r="E6339" s="11"/>
      <c r="F6339" s="11"/>
    </row>
    <row r="6340" spans="5:6" ht="12.75">
      <c r="E6340" s="11"/>
      <c r="F6340" s="11"/>
    </row>
    <row r="6341" spans="5:6" ht="12.75">
      <c r="E6341" s="11"/>
      <c r="F6341" s="11"/>
    </row>
    <row r="6342" spans="5:6" ht="12.75">
      <c r="E6342" s="11"/>
      <c r="F6342" s="11"/>
    </row>
    <row r="6343" spans="5:6" ht="12.75">
      <c r="E6343" s="11"/>
      <c r="F6343" s="11"/>
    </row>
    <row r="6344" spans="5:6" ht="12.75">
      <c r="E6344" s="11"/>
      <c r="F6344" s="11"/>
    </row>
    <row r="6345" spans="5:6" ht="12.75">
      <c r="E6345" s="11"/>
      <c r="F6345" s="11"/>
    </row>
    <row r="6346" spans="5:6" ht="12.75">
      <c r="E6346" s="11"/>
      <c r="F6346" s="11"/>
    </row>
    <row r="6347" spans="5:6" ht="12.75">
      <c r="E6347" s="11"/>
      <c r="F6347" s="11"/>
    </row>
    <row r="6348" spans="5:6" ht="12.75">
      <c r="E6348" s="11"/>
      <c r="F6348" s="11"/>
    </row>
    <row r="6349" spans="5:6" ht="12.75">
      <c r="E6349" s="11"/>
      <c r="F6349" s="11"/>
    </row>
    <row r="6350" spans="5:6" ht="12.75">
      <c r="E6350" s="11"/>
      <c r="F6350" s="11"/>
    </row>
    <row r="6351" spans="5:6" ht="12.75">
      <c r="E6351" s="11"/>
      <c r="F6351" s="11"/>
    </row>
    <row r="6352" spans="5:6" ht="12.75">
      <c r="E6352" s="11"/>
      <c r="F6352" s="11"/>
    </row>
    <row r="6353" spans="5:6" ht="12.75">
      <c r="E6353" s="11"/>
      <c r="F6353" s="11"/>
    </row>
    <row r="6354" spans="5:6" ht="12.75">
      <c r="E6354" s="11"/>
      <c r="F6354" s="11"/>
    </row>
    <row r="6355" spans="5:6" ht="12.75">
      <c r="E6355" s="11"/>
      <c r="F6355" s="11"/>
    </row>
    <row r="6356" spans="5:6" ht="12.75">
      <c r="E6356" s="11"/>
      <c r="F6356" s="11"/>
    </row>
    <row r="6357" spans="5:6" ht="12.75">
      <c r="E6357" s="11"/>
      <c r="F6357" s="11"/>
    </row>
    <row r="6358" spans="5:6" ht="12.75">
      <c r="E6358" s="11"/>
      <c r="F6358" s="11"/>
    </row>
    <row r="6359" spans="5:6" ht="12.75">
      <c r="E6359" s="11"/>
      <c r="F6359" s="11"/>
    </row>
    <row r="6360" spans="5:6" ht="12.75">
      <c r="E6360" s="11"/>
      <c r="F6360" s="11"/>
    </row>
    <row r="6361" spans="5:6" ht="12.75">
      <c r="E6361" s="11"/>
      <c r="F6361" s="11"/>
    </row>
    <row r="6362" spans="5:6" ht="12.75">
      <c r="E6362" s="11"/>
      <c r="F6362" s="11"/>
    </row>
    <row r="6363" spans="5:6" ht="12.75">
      <c r="E6363" s="11"/>
      <c r="F6363" s="11"/>
    </row>
    <row r="6364" spans="5:6" ht="12.75">
      <c r="E6364" s="11"/>
      <c r="F6364" s="11"/>
    </row>
    <row r="6365" spans="5:6" ht="12.75">
      <c r="E6365" s="11"/>
      <c r="F6365" s="11"/>
    </row>
    <row r="6366" spans="5:6" ht="12.75">
      <c r="E6366" s="11"/>
      <c r="F6366" s="11"/>
    </row>
    <row r="6367" spans="5:6" ht="12.75">
      <c r="E6367" s="11"/>
      <c r="F6367" s="11"/>
    </row>
    <row r="6368" spans="5:6" ht="12.75">
      <c r="E6368" s="11"/>
      <c r="F6368" s="11"/>
    </row>
    <row r="6369" spans="5:6" ht="12.75">
      <c r="E6369" s="11"/>
      <c r="F6369" s="11"/>
    </row>
    <row r="6370" spans="5:6" ht="12.75">
      <c r="E6370" s="11"/>
      <c r="F6370" s="11"/>
    </row>
    <row r="6371" spans="5:6" ht="12.75">
      <c r="E6371" s="11"/>
      <c r="F6371" s="11"/>
    </row>
    <row r="6372" spans="5:6" ht="12.75">
      <c r="E6372" s="11"/>
      <c r="F6372" s="11"/>
    </row>
    <row r="6373" spans="5:6" ht="12.75">
      <c r="E6373" s="11"/>
      <c r="F6373" s="11"/>
    </row>
    <row r="6374" spans="5:6" ht="12.75">
      <c r="E6374" s="11"/>
      <c r="F6374" s="11"/>
    </row>
    <row r="6375" spans="5:6" ht="12.75">
      <c r="E6375" s="11"/>
      <c r="F6375" s="11"/>
    </row>
    <row r="6376" spans="5:6" ht="12.75">
      <c r="E6376" s="11"/>
      <c r="F6376" s="11"/>
    </row>
    <row r="6377" spans="5:6" ht="12.75">
      <c r="E6377" s="11"/>
      <c r="F6377" s="11"/>
    </row>
    <row r="6378" spans="5:6" ht="12.75">
      <c r="E6378" s="11"/>
      <c r="F6378" s="11"/>
    </row>
    <row r="6379" spans="5:6" ht="12.75">
      <c r="E6379" s="11"/>
      <c r="F6379" s="11"/>
    </row>
    <row r="6380" spans="5:6" ht="12.75">
      <c r="E6380" s="11"/>
      <c r="F6380" s="11"/>
    </row>
    <row r="6381" spans="5:6" ht="12.75">
      <c r="E6381" s="11"/>
      <c r="F6381" s="11"/>
    </row>
    <row r="6382" spans="5:6" ht="12.75">
      <c r="E6382" s="11"/>
      <c r="F6382" s="11"/>
    </row>
    <row r="6383" spans="5:6" ht="12.75">
      <c r="E6383" s="11"/>
      <c r="F6383" s="11"/>
    </row>
    <row r="6384" spans="5:6" ht="12.75">
      <c r="E6384" s="11"/>
      <c r="F6384" s="11"/>
    </row>
    <row r="6385" spans="5:6" ht="12.75">
      <c r="E6385" s="11"/>
      <c r="F6385" s="11"/>
    </row>
    <row r="6386" spans="5:6" ht="12.75">
      <c r="E6386" s="11"/>
      <c r="F6386" s="11"/>
    </row>
    <row r="6387" spans="5:6" ht="12.75">
      <c r="E6387" s="11"/>
      <c r="F6387" s="11"/>
    </row>
    <row r="6388" spans="5:6" ht="12.75">
      <c r="E6388" s="11"/>
      <c r="F6388" s="11"/>
    </row>
    <row r="6389" spans="5:6" ht="12.75">
      <c r="E6389" s="11"/>
      <c r="F6389" s="11"/>
    </row>
    <row r="6390" spans="5:6" ht="12.75">
      <c r="E6390" s="11"/>
      <c r="F6390" s="11"/>
    </row>
    <row r="6391" spans="5:6" ht="12.75">
      <c r="E6391" s="11"/>
      <c r="F6391" s="11"/>
    </row>
    <row r="6392" spans="5:6" ht="12.75">
      <c r="E6392" s="11"/>
      <c r="F6392" s="11"/>
    </row>
    <row r="6393" spans="5:6" ht="12.75">
      <c r="E6393" s="11"/>
      <c r="F6393" s="11"/>
    </row>
    <row r="6394" spans="5:6" ht="12.75">
      <c r="E6394" s="11"/>
      <c r="F6394" s="11"/>
    </row>
    <row r="6395" spans="5:6" ht="12.75">
      <c r="E6395" s="11"/>
      <c r="F6395" s="11"/>
    </row>
    <row r="6396" spans="5:6" ht="12.75">
      <c r="E6396" s="11"/>
      <c r="F6396" s="11"/>
    </row>
    <row r="6397" spans="5:6" ht="12.75">
      <c r="E6397" s="11"/>
      <c r="F6397" s="11"/>
    </row>
    <row r="6398" spans="5:6" ht="12.75">
      <c r="E6398" s="11"/>
      <c r="F6398" s="11"/>
    </row>
    <row r="6399" spans="5:6" ht="12.75">
      <c r="E6399" s="11"/>
      <c r="F6399" s="11"/>
    </row>
    <row r="6400" spans="5:6" ht="12.75">
      <c r="E6400" s="11"/>
      <c r="F6400" s="11"/>
    </row>
    <row r="6401" spans="5:6" ht="12.75">
      <c r="E6401" s="11"/>
      <c r="F6401" s="11"/>
    </row>
    <row r="6402" spans="5:6" ht="12.75">
      <c r="E6402" s="11"/>
      <c r="F6402" s="11"/>
    </row>
    <row r="6403" spans="5:6" ht="12.75">
      <c r="E6403" s="11"/>
      <c r="F6403" s="11"/>
    </row>
    <row r="6404" spans="5:6" ht="12.75">
      <c r="E6404" s="11"/>
      <c r="F6404" s="11"/>
    </row>
    <row r="6405" spans="5:6" ht="12.75">
      <c r="E6405" s="11"/>
      <c r="F6405" s="11"/>
    </row>
    <row r="6406" spans="5:6" ht="12.75">
      <c r="E6406" s="11"/>
      <c r="F6406" s="11"/>
    </row>
    <row r="6407" spans="5:6" ht="12.75">
      <c r="E6407" s="11"/>
      <c r="F6407" s="11"/>
    </row>
    <row r="6408" spans="5:6" ht="12.75">
      <c r="E6408" s="11"/>
      <c r="F6408" s="11"/>
    </row>
    <row r="6409" spans="5:6" ht="12.75">
      <c r="E6409" s="11"/>
      <c r="F6409" s="11"/>
    </row>
    <row r="6410" spans="5:6" ht="12.75">
      <c r="E6410" s="11"/>
      <c r="F6410" s="11"/>
    </row>
    <row r="6411" spans="5:6" ht="12.75">
      <c r="E6411" s="11"/>
      <c r="F6411" s="11"/>
    </row>
    <row r="6412" spans="5:6" ht="12.75">
      <c r="E6412" s="11"/>
      <c r="F6412" s="11"/>
    </row>
    <row r="6413" spans="5:6" ht="12.75">
      <c r="E6413" s="11"/>
      <c r="F6413" s="11"/>
    </row>
    <row r="6414" spans="5:6" ht="12.75">
      <c r="E6414" s="11"/>
      <c r="F6414" s="11"/>
    </row>
    <row r="6415" spans="5:6" ht="12.75">
      <c r="E6415" s="11"/>
      <c r="F6415" s="11"/>
    </row>
    <row r="6416" spans="5:6" ht="12.75">
      <c r="E6416" s="11"/>
      <c r="F6416" s="11"/>
    </row>
    <row r="6417" spans="5:6" ht="12.75">
      <c r="E6417" s="11"/>
      <c r="F6417" s="11"/>
    </row>
    <row r="6418" spans="5:6" ht="12.75">
      <c r="E6418" s="11"/>
      <c r="F6418" s="11"/>
    </row>
    <row r="6419" spans="5:6" ht="12.75">
      <c r="E6419" s="11"/>
      <c r="F6419" s="11"/>
    </row>
    <row r="6420" spans="5:6" ht="12.75">
      <c r="E6420" s="11"/>
      <c r="F6420" s="11"/>
    </row>
    <row r="6421" spans="5:6" ht="12.75">
      <c r="E6421" s="11"/>
      <c r="F6421" s="11"/>
    </row>
    <row r="6422" spans="5:6" ht="12.75">
      <c r="E6422" s="11"/>
      <c r="F6422" s="11"/>
    </row>
    <row r="6423" spans="5:6" ht="12.75">
      <c r="E6423" s="11"/>
      <c r="F6423" s="11"/>
    </row>
    <row r="6424" spans="5:6" ht="12.75">
      <c r="E6424" s="11"/>
      <c r="F6424" s="11"/>
    </row>
    <row r="6425" spans="5:6" ht="12.75">
      <c r="E6425" s="11"/>
      <c r="F6425" s="11"/>
    </row>
    <row r="6426" spans="5:6" ht="12.75">
      <c r="E6426" s="11"/>
      <c r="F6426" s="11"/>
    </row>
    <row r="6427" spans="5:6" ht="12.75">
      <c r="E6427" s="11"/>
      <c r="F6427" s="11"/>
    </row>
    <row r="6428" spans="5:6" ht="12.75">
      <c r="E6428" s="11"/>
      <c r="F6428" s="11"/>
    </row>
    <row r="6429" spans="5:6" ht="12.75">
      <c r="E6429" s="11"/>
      <c r="F6429" s="11"/>
    </row>
    <row r="6430" spans="5:6" ht="12.75">
      <c r="E6430" s="11"/>
      <c r="F6430" s="11"/>
    </row>
    <row r="6431" spans="5:6" ht="12.75">
      <c r="E6431" s="11"/>
      <c r="F6431" s="11"/>
    </row>
    <row r="6432" spans="5:6" ht="12.75">
      <c r="E6432" s="11"/>
      <c r="F6432" s="11"/>
    </row>
    <row r="6433" spans="5:6" ht="12.75">
      <c r="E6433" s="11"/>
      <c r="F6433" s="11"/>
    </row>
    <row r="6434" spans="5:6" ht="12.75">
      <c r="E6434" s="11"/>
      <c r="F6434" s="11"/>
    </row>
    <row r="6435" spans="5:6" ht="12.75">
      <c r="E6435" s="11"/>
      <c r="F6435" s="11"/>
    </row>
    <row r="6436" spans="5:6" ht="12.75">
      <c r="E6436" s="11"/>
      <c r="F6436" s="11"/>
    </row>
    <row r="6437" spans="5:6" ht="12.75">
      <c r="E6437" s="11"/>
      <c r="F6437" s="11"/>
    </row>
    <row r="6438" spans="5:6" ht="12.75">
      <c r="E6438" s="11"/>
      <c r="F6438" s="11"/>
    </row>
    <row r="6439" spans="5:6" ht="12.75">
      <c r="E6439" s="11"/>
      <c r="F6439" s="11"/>
    </row>
    <row r="6440" spans="5:6" ht="12.75">
      <c r="E6440" s="11"/>
      <c r="F6440" s="11"/>
    </row>
    <row r="6441" spans="5:6" ht="12.75">
      <c r="E6441" s="11"/>
      <c r="F6441" s="11"/>
    </row>
    <row r="6442" spans="5:6" ht="12.75">
      <c r="E6442" s="11"/>
      <c r="F6442" s="11"/>
    </row>
    <row r="6443" spans="5:6" ht="12.75">
      <c r="E6443" s="11"/>
      <c r="F6443" s="11"/>
    </row>
    <row r="6444" spans="5:6" ht="12.75">
      <c r="E6444" s="11"/>
      <c r="F6444" s="11"/>
    </row>
    <row r="6445" spans="5:6" ht="12.75">
      <c r="E6445" s="11"/>
      <c r="F6445" s="11"/>
    </row>
    <row r="6446" spans="5:6" ht="12.75">
      <c r="E6446" s="11"/>
      <c r="F6446" s="11"/>
    </row>
    <row r="6447" spans="5:6" ht="12.75">
      <c r="E6447" s="11"/>
      <c r="F6447" s="11"/>
    </row>
    <row r="6448" spans="5:6" ht="12.75">
      <c r="E6448" s="11"/>
      <c r="F6448" s="11"/>
    </row>
    <row r="6449" spans="5:6" ht="12.75">
      <c r="E6449" s="11"/>
      <c r="F6449" s="11"/>
    </row>
    <row r="6450" spans="5:6" ht="12.75">
      <c r="E6450" s="11"/>
      <c r="F6450" s="11"/>
    </row>
    <row r="6451" spans="5:6" ht="12.75">
      <c r="E6451" s="11"/>
      <c r="F6451" s="11"/>
    </row>
    <row r="6452" spans="5:6" ht="12.75">
      <c r="E6452" s="11"/>
      <c r="F6452" s="11"/>
    </row>
    <row r="6453" spans="5:6" ht="12.75">
      <c r="E6453" s="11"/>
      <c r="F6453" s="11"/>
    </row>
    <row r="6454" spans="5:6" ht="12.75">
      <c r="E6454" s="11"/>
      <c r="F6454" s="11"/>
    </row>
    <row r="6455" spans="5:6" ht="12.75">
      <c r="E6455" s="11"/>
      <c r="F6455" s="11"/>
    </row>
    <row r="6456" spans="5:6" ht="12.75">
      <c r="E6456" s="11"/>
      <c r="F6456" s="11"/>
    </row>
    <row r="6457" spans="5:6" ht="12.75">
      <c r="E6457" s="11"/>
      <c r="F6457" s="11"/>
    </row>
    <row r="6458" spans="5:6" ht="12.75">
      <c r="E6458" s="11"/>
      <c r="F6458" s="11"/>
    </row>
    <row r="6459" spans="5:6" ht="12.75">
      <c r="E6459" s="11"/>
      <c r="F6459" s="11"/>
    </row>
    <row r="6460" spans="5:6" ht="12.75">
      <c r="E6460" s="11"/>
      <c r="F6460" s="11"/>
    </row>
    <row r="6461" spans="5:6" ht="12.75">
      <c r="E6461" s="11"/>
      <c r="F6461" s="11"/>
    </row>
    <row r="6462" spans="5:6" ht="12.75">
      <c r="E6462" s="11"/>
      <c r="F6462" s="11"/>
    </row>
    <row r="6463" spans="5:6" ht="12.75">
      <c r="E6463" s="11"/>
      <c r="F6463" s="11"/>
    </row>
    <row r="6464" spans="5:6" ht="12.75">
      <c r="E6464" s="11"/>
      <c r="F6464" s="11"/>
    </row>
    <row r="6465" spans="5:6" ht="12.75">
      <c r="E6465" s="11"/>
      <c r="F6465" s="11"/>
    </row>
    <row r="6466" spans="5:6" ht="12.75">
      <c r="E6466" s="11"/>
      <c r="F6466" s="11"/>
    </row>
    <row r="6467" spans="5:6" ht="12.75">
      <c r="E6467" s="11"/>
      <c r="F6467" s="11"/>
    </row>
    <row r="6468" spans="5:6" ht="12.75">
      <c r="E6468" s="11"/>
      <c r="F6468" s="11"/>
    </row>
    <row r="6469" spans="5:6" ht="12.75">
      <c r="E6469" s="11"/>
      <c r="F6469" s="11"/>
    </row>
    <row r="6470" spans="5:6" ht="12.75">
      <c r="E6470" s="11"/>
      <c r="F6470" s="11"/>
    </row>
    <row r="6471" spans="5:6" ht="12.75">
      <c r="E6471" s="11"/>
      <c r="F6471" s="11"/>
    </row>
    <row r="6472" spans="5:6" ht="12.75">
      <c r="E6472" s="11"/>
      <c r="F6472" s="11"/>
    </row>
    <row r="6473" spans="5:6" ht="12.75">
      <c r="E6473" s="11"/>
      <c r="F6473" s="11"/>
    </row>
    <row r="6474" spans="5:6" ht="12.75">
      <c r="E6474" s="11"/>
      <c r="F6474" s="11"/>
    </row>
    <row r="6475" spans="5:6" ht="12.75">
      <c r="E6475" s="11"/>
      <c r="F6475" s="11"/>
    </row>
    <row r="6476" spans="5:6" ht="12.75">
      <c r="E6476" s="11"/>
      <c r="F6476" s="11"/>
    </row>
    <row r="6477" spans="5:6" ht="12.75">
      <c r="E6477" s="11"/>
      <c r="F6477" s="11"/>
    </row>
    <row r="6478" spans="5:6" ht="12.75">
      <c r="E6478" s="11"/>
      <c r="F6478" s="11"/>
    </row>
    <row r="6479" spans="5:6" ht="12.75">
      <c r="E6479" s="11"/>
      <c r="F6479" s="11"/>
    </row>
    <row r="6480" spans="5:6" ht="12.75">
      <c r="E6480" s="11"/>
      <c r="F6480" s="11"/>
    </row>
    <row r="6481" spans="5:6" ht="12.75">
      <c r="E6481" s="11"/>
      <c r="F6481" s="11"/>
    </row>
    <row r="6482" spans="5:6" ht="12.75">
      <c r="E6482" s="11"/>
      <c r="F6482" s="11"/>
    </row>
    <row r="6483" spans="5:6" ht="12.75">
      <c r="E6483" s="11"/>
      <c r="F6483" s="11"/>
    </row>
    <row r="6484" spans="5:6" ht="12.75">
      <c r="E6484" s="11"/>
      <c r="F6484" s="11"/>
    </row>
    <row r="6485" spans="5:6" ht="12.75">
      <c r="E6485" s="11"/>
      <c r="F6485" s="11"/>
    </row>
    <row r="6486" spans="5:6" ht="12.75">
      <c r="E6486" s="11"/>
      <c r="F6486" s="11"/>
    </row>
    <row r="6487" spans="5:6" ht="12.75">
      <c r="E6487" s="11"/>
      <c r="F6487" s="11"/>
    </row>
    <row r="6488" spans="5:6" ht="12.75">
      <c r="E6488" s="11"/>
      <c r="F6488" s="11"/>
    </row>
    <row r="6489" spans="5:6" ht="12.75">
      <c r="E6489" s="11"/>
      <c r="F6489" s="11"/>
    </row>
    <row r="6490" spans="5:6" ht="12.75">
      <c r="E6490" s="11"/>
      <c r="F6490" s="11"/>
    </row>
    <row r="6491" spans="5:6" ht="12.75">
      <c r="E6491" s="11"/>
      <c r="F6491" s="11"/>
    </row>
    <row r="6492" spans="5:6" ht="12.75">
      <c r="E6492" s="11"/>
      <c r="F6492" s="11"/>
    </row>
    <row r="6493" spans="5:6" ht="12.75">
      <c r="E6493" s="11"/>
      <c r="F6493" s="11"/>
    </row>
    <row r="6494" spans="5:6" ht="12.75">
      <c r="E6494" s="11"/>
      <c r="F6494" s="11"/>
    </row>
    <row r="6495" spans="5:6" ht="12.75">
      <c r="E6495" s="11"/>
      <c r="F6495" s="11"/>
    </row>
    <row r="6496" spans="5:6" ht="12.75">
      <c r="E6496" s="11"/>
      <c r="F6496" s="11"/>
    </row>
    <row r="6497" spans="5:6" ht="12.75">
      <c r="E6497" s="11"/>
      <c r="F6497" s="11"/>
    </row>
    <row r="6498" spans="5:6" ht="12.75">
      <c r="E6498" s="11"/>
      <c r="F6498" s="11"/>
    </row>
    <row r="6499" spans="5:6" ht="12.75">
      <c r="E6499" s="11"/>
      <c r="F6499" s="11"/>
    </row>
    <row r="6500" spans="5:6" ht="12.75">
      <c r="E6500" s="11"/>
      <c r="F6500" s="11"/>
    </row>
    <row r="6501" spans="5:6" ht="12.75">
      <c r="E6501" s="11"/>
      <c r="F6501" s="11"/>
    </row>
    <row r="6502" spans="5:6" ht="12.75">
      <c r="E6502" s="11"/>
      <c r="F6502" s="11"/>
    </row>
    <row r="6503" spans="5:6" ht="12.75">
      <c r="E6503" s="11"/>
      <c r="F6503" s="11"/>
    </row>
    <row r="6504" spans="5:6" ht="12.75">
      <c r="E6504" s="11"/>
      <c r="F6504" s="11"/>
    </row>
    <row r="6505" spans="5:6" ht="12.75">
      <c r="E6505" s="11"/>
      <c r="F6505" s="11"/>
    </row>
    <row r="6506" spans="5:6" ht="12.75">
      <c r="E6506" s="11"/>
      <c r="F6506" s="11"/>
    </row>
    <row r="6507" spans="5:6" ht="12.75">
      <c r="E6507" s="11"/>
      <c r="F6507" s="11"/>
    </row>
    <row r="6508" spans="5:6" ht="12.75">
      <c r="E6508" s="11"/>
      <c r="F6508" s="11"/>
    </row>
    <row r="6509" spans="5:6" ht="12.75">
      <c r="E6509" s="11"/>
      <c r="F6509" s="11"/>
    </row>
    <row r="6510" spans="5:6" ht="12.75">
      <c r="E6510" s="11"/>
      <c r="F6510" s="11"/>
    </row>
    <row r="6511" spans="5:6" ht="12.75">
      <c r="E6511" s="11"/>
      <c r="F6511" s="11"/>
    </row>
    <row r="6512" spans="5:6" ht="12.75">
      <c r="E6512" s="11"/>
      <c r="F6512" s="11"/>
    </row>
    <row r="6513" spans="5:6" ht="12.75">
      <c r="E6513" s="11"/>
      <c r="F6513" s="11"/>
    </row>
    <row r="6514" spans="5:6" ht="12.75">
      <c r="E6514" s="11"/>
      <c r="F6514" s="11"/>
    </row>
    <row r="6515" spans="5:6" ht="12.75">
      <c r="E6515" s="11"/>
      <c r="F6515" s="11"/>
    </row>
    <row r="6516" spans="5:6" ht="12.75">
      <c r="E6516" s="11"/>
      <c r="F6516" s="11"/>
    </row>
    <row r="6517" spans="5:6" ht="12.75">
      <c r="E6517" s="11"/>
      <c r="F6517" s="11"/>
    </row>
    <row r="6518" spans="5:6" ht="12.75">
      <c r="E6518" s="11"/>
      <c r="F6518" s="11"/>
    </row>
    <row r="6519" spans="5:6" ht="12.75">
      <c r="E6519" s="11"/>
      <c r="F6519" s="11"/>
    </row>
    <row r="6520" spans="5:6" ht="12.75">
      <c r="E6520" s="11"/>
      <c r="F6520" s="11"/>
    </row>
    <row r="6521" spans="5:6" ht="12.75">
      <c r="E6521" s="11"/>
      <c r="F6521" s="11"/>
    </row>
    <row r="6522" spans="5:6" ht="12.75">
      <c r="E6522" s="11"/>
      <c r="F6522" s="11"/>
    </row>
    <row r="6523" spans="5:6" ht="12.75">
      <c r="E6523" s="11"/>
      <c r="F6523" s="11"/>
    </row>
    <row r="6524" spans="5:6" ht="12.75">
      <c r="E6524" s="11"/>
      <c r="F6524" s="11"/>
    </row>
    <row r="6525" spans="5:6" ht="12.75">
      <c r="E6525" s="11"/>
      <c r="F6525" s="11"/>
    </row>
    <row r="6526" spans="5:6" ht="12.75">
      <c r="E6526" s="11"/>
      <c r="F6526" s="11"/>
    </row>
    <row r="6527" spans="5:6" ht="12.75">
      <c r="E6527" s="11"/>
      <c r="F6527" s="11"/>
    </row>
    <row r="6528" spans="5:6" ht="12.75">
      <c r="E6528" s="11"/>
      <c r="F6528" s="11"/>
    </row>
    <row r="6529" spans="5:6" ht="12.75">
      <c r="E6529" s="11"/>
      <c r="F6529" s="11"/>
    </row>
    <row r="6530" spans="5:6" ht="12.75">
      <c r="E6530" s="11"/>
      <c r="F6530" s="11"/>
    </row>
    <row r="6531" spans="5:6" ht="12.75">
      <c r="E6531" s="11"/>
      <c r="F6531" s="11"/>
    </row>
    <row r="6532" spans="5:6" ht="12.75">
      <c r="E6532" s="11"/>
      <c r="F6532" s="11"/>
    </row>
    <row r="6533" spans="5:6" ht="12.75">
      <c r="E6533" s="11"/>
      <c r="F6533" s="11"/>
    </row>
    <row r="6534" spans="5:6" ht="12.75">
      <c r="E6534" s="11"/>
      <c r="F6534" s="11"/>
    </row>
    <row r="6535" spans="5:6" ht="12.75">
      <c r="E6535" s="11"/>
      <c r="F6535" s="11"/>
    </row>
    <row r="6536" spans="5:6" ht="12.75">
      <c r="E6536" s="11"/>
      <c r="F6536" s="11"/>
    </row>
    <row r="6537" spans="5:6" ht="12.75">
      <c r="E6537" s="11"/>
      <c r="F6537" s="11"/>
    </row>
    <row r="6538" spans="5:6" ht="12.75">
      <c r="E6538" s="11"/>
      <c r="F6538" s="11"/>
    </row>
    <row r="6539" spans="5:6" ht="12.75">
      <c r="E6539" s="11"/>
      <c r="F6539" s="11"/>
    </row>
    <row r="6540" spans="5:6" ht="12.75">
      <c r="E6540" s="11"/>
      <c r="F6540" s="11"/>
    </row>
    <row r="6541" spans="5:6" ht="12.75">
      <c r="E6541" s="11"/>
      <c r="F6541" s="11"/>
    </row>
    <row r="6542" spans="5:6" ht="12.75">
      <c r="E6542" s="11"/>
      <c r="F6542" s="11"/>
    </row>
    <row r="6543" spans="5:6" ht="12.75">
      <c r="E6543" s="11"/>
      <c r="F6543" s="11"/>
    </row>
    <row r="6544" spans="5:6" ht="12.75">
      <c r="E6544" s="11"/>
      <c r="F6544" s="11"/>
    </row>
    <row r="6545" spans="5:6" ht="12.75">
      <c r="E6545" s="11"/>
      <c r="F6545" s="11"/>
    </row>
    <row r="6546" spans="5:6" ht="12.75">
      <c r="E6546" s="11"/>
      <c r="F6546" s="11"/>
    </row>
    <row r="6547" spans="5:6" ht="12.75">
      <c r="E6547" s="11"/>
      <c r="F6547" s="11"/>
    </row>
    <row r="6548" spans="5:6" ht="12.75">
      <c r="E6548" s="11"/>
      <c r="F6548" s="11"/>
    </row>
    <row r="6549" spans="5:6" ht="12.75">
      <c r="E6549" s="11"/>
      <c r="F6549" s="11"/>
    </row>
    <row r="6550" spans="5:6" ht="12.75">
      <c r="E6550" s="11"/>
      <c r="F6550" s="11"/>
    </row>
    <row r="6551" spans="5:6" ht="12.75">
      <c r="E6551" s="11"/>
      <c r="F6551" s="11"/>
    </row>
    <row r="6552" spans="5:6" ht="12.75">
      <c r="E6552" s="11"/>
      <c r="F6552" s="11"/>
    </row>
    <row r="6553" spans="5:6" ht="12.75">
      <c r="E6553" s="11"/>
      <c r="F6553" s="11"/>
    </row>
    <row r="6554" spans="5:6" ht="12.75">
      <c r="E6554" s="11"/>
      <c r="F6554" s="11"/>
    </row>
    <row r="6555" spans="5:6" ht="12.75">
      <c r="E6555" s="11"/>
      <c r="F6555" s="11"/>
    </row>
    <row r="6556" spans="5:6" ht="12.75">
      <c r="E6556" s="11"/>
      <c r="F6556" s="11"/>
    </row>
    <row r="6557" spans="5:6" ht="12.75">
      <c r="E6557" s="11"/>
      <c r="F6557" s="11"/>
    </row>
    <row r="6558" spans="5:6" ht="12.75">
      <c r="E6558" s="11"/>
      <c r="F6558" s="11"/>
    </row>
    <row r="6559" spans="5:6" ht="12.75">
      <c r="E6559" s="11"/>
      <c r="F6559" s="11"/>
    </row>
    <row r="6560" spans="5:6" ht="12.75">
      <c r="E6560" s="11"/>
      <c r="F6560" s="11"/>
    </row>
    <row r="6561" spans="5:6" ht="12.75">
      <c r="E6561" s="11"/>
      <c r="F6561" s="11"/>
    </row>
    <row r="6562" spans="5:6" ht="12.75">
      <c r="E6562" s="11"/>
      <c r="F6562" s="11"/>
    </row>
    <row r="6563" spans="5:6" ht="12.75">
      <c r="E6563" s="11"/>
      <c r="F6563" s="11"/>
    </row>
    <row r="6564" spans="5:6" ht="12.75">
      <c r="E6564" s="11"/>
      <c r="F6564" s="11"/>
    </row>
    <row r="6565" spans="5:6" ht="12.75">
      <c r="E6565" s="11"/>
      <c r="F6565" s="11"/>
    </row>
    <row r="6566" spans="5:6" ht="12.75">
      <c r="E6566" s="11"/>
      <c r="F6566" s="11"/>
    </row>
    <row r="6567" spans="5:6" ht="12.75">
      <c r="E6567" s="11"/>
      <c r="F6567" s="11"/>
    </row>
    <row r="6568" spans="5:6" ht="12.75">
      <c r="E6568" s="11"/>
      <c r="F6568" s="11"/>
    </row>
    <row r="6569" spans="5:6" ht="12.75">
      <c r="E6569" s="11"/>
      <c r="F6569" s="11"/>
    </row>
    <row r="6570" spans="5:6" ht="12.75">
      <c r="E6570" s="11"/>
      <c r="F6570" s="11"/>
    </row>
    <row r="6571" spans="5:6" ht="12.75">
      <c r="E6571" s="11"/>
      <c r="F6571" s="11"/>
    </row>
    <row r="6572" spans="5:6" ht="12.75">
      <c r="E6572" s="11"/>
      <c r="F6572" s="11"/>
    </row>
    <row r="6573" spans="5:6" ht="12.75">
      <c r="E6573" s="11"/>
      <c r="F6573" s="11"/>
    </row>
    <row r="6574" spans="5:6" ht="12.75">
      <c r="E6574" s="11"/>
      <c r="F6574" s="11"/>
    </row>
    <row r="6575" spans="5:6" ht="12.75">
      <c r="E6575" s="11"/>
      <c r="F6575" s="11"/>
    </row>
    <row r="6576" spans="5:6" ht="12.75">
      <c r="E6576" s="11"/>
      <c r="F6576" s="11"/>
    </row>
    <row r="6577" spans="5:6" ht="12.75">
      <c r="E6577" s="11"/>
      <c r="F6577" s="11"/>
    </row>
    <row r="6578" spans="5:6" ht="12.75">
      <c r="E6578" s="11"/>
      <c r="F6578" s="11"/>
    </row>
    <row r="6579" spans="5:6" ht="12.75">
      <c r="E6579" s="11"/>
      <c r="F6579" s="11"/>
    </row>
    <row r="6580" spans="5:6" ht="12.75">
      <c r="E6580" s="11"/>
      <c r="F6580" s="11"/>
    </row>
    <row r="6581" spans="5:6" ht="12.75">
      <c r="E6581" s="11"/>
      <c r="F6581" s="11"/>
    </row>
    <row r="6582" spans="5:6" ht="12.75">
      <c r="E6582" s="11"/>
      <c r="F6582" s="11"/>
    </row>
    <row r="6583" spans="5:6" ht="12.75">
      <c r="E6583" s="11"/>
      <c r="F6583" s="11"/>
    </row>
    <row r="6584" spans="5:6" ht="12.75">
      <c r="E6584" s="11"/>
      <c r="F6584" s="11"/>
    </row>
    <row r="6585" spans="5:6" ht="12.75">
      <c r="E6585" s="11"/>
      <c r="F6585" s="11"/>
    </row>
  </sheetData>
  <sheetProtection/>
  <mergeCells count="141">
    <mergeCell ref="A2103:B2103"/>
    <mergeCell ref="A2104:B2104"/>
    <mergeCell ref="A2110:B2110"/>
    <mergeCell ref="A2106:B2106"/>
    <mergeCell ref="A2107:B2107"/>
    <mergeCell ref="A2108:B2108"/>
    <mergeCell ref="A2109:B2109"/>
    <mergeCell ref="A1717:B1717"/>
    <mergeCell ref="A1744:B1744"/>
    <mergeCell ref="A1745:B1745"/>
    <mergeCell ref="A2019:B2019"/>
    <mergeCell ref="A2020:B2020"/>
    <mergeCell ref="A2090:B2090"/>
    <mergeCell ref="A1591:B1591"/>
    <mergeCell ref="A1626:B1626"/>
    <mergeCell ref="A1627:B1627"/>
    <mergeCell ref="A1654:B1654"/>
    <mergeCell ref="A1655:B1655"/>
    <mergeCell ref="A1716:B1716"/>
    <mergeCell ref="A1567:B1567"/>
    <mergeCell ref="A1573:B1573"/>
    <mergeCell ref="A1574:B1574"/>
    <mergeCell ref="A1583:B1583"/>
    <mergeCell ref="A1584:B1584"/>
    <mergeCell ref="A1590:B1590"/>
    <mergeCell ref="B1473:C1473"/>
    <mergeCell ref="A1518:B1518"/>
    <mergeCell ref="A1519:B1519"/>
    <mergeCell ref="A1551:B1551"/>
    <mergeCell ref="A1552:B1552"/>
    <mergeCell ref="A1566:B1566"/>
    <mergeCell ref="A1385:B1385"/>
    <mergeCell ref="A1386:B1386"/>
    <mergeCell ref="B1389:C1389"/>
    <mergeCell ref="B1426:C1426"/>
    <mergeCell ref="A1448:B1448"/>
    <mergeCell ref="A1449:B1449"/>
    <mergeCell ref="A1359:B1359"/>
    <mergeCell ref="B1365:C1365"/>
    <mergeCell ref="A1372:B1372"/>
    <mergeCell ref="A1373:B1373"/>
    <mergeCell ref="A1378:B1378"/>
    <mergeCell ref="A1379:B1379"/>
    <mergeCell ref="B1308:C1308"/>
    <mergeCell ref="A1339:B1339"/>
    <mergeCell ref="A1340:B1340"/>
    <mergeCell ref="A1346:B1346"/>
    <mergeCell ref="A1347:B1347"/>
    <mergeCell ref="A1358:B1358"/>
    <mergeCell ref="A1262:B1262"/>
    <mergeCell ref="A1276:B1276"/>
    <mergeCell ref="A1277:B1277"/>
    <mergeCell ref="A1291:B1291"/>
    <mergeCell ref="A1292:B1292"/>
    <mergeCell ref="B1307:C1307"/>
    <mergeCell ref="A1227:B1227"/>
    <mergeCell ref="A1234:B1234"/>
    <mergeCell ref="A1235:B1235"/>
    <mergeCell ref="A1242:B1242"/>
    <mergeCell ref="A1243:B1243"/>
    <mergeCell ref="A1261:B1261"/>
    <mergeCell ref="A1040:B1040"/>
    <mergeCell ref="A1041:B1041"/>
    <mergeCell ref="A1068:B1068"/>
    <mergeCell ref="A1069:B1069"/>
    <mergeCell ref="B1130:C1130"/>
    <mergeCell ref="A1226:B1226"/>
    <mergeCell ref="A980:B980"/>
    <mergeCell ref="A996:B996"/>
    <mergeCell ref="A997:B997"/>
    <mergeCell ref="A1009:B1009"/>
    <mergeCell ref="B1021:C1021"/>
    <mergeCell ref="B1032:C1032"/>
    <mergeCell ref="A910:B910"/>
    <mergeCell ref="A911:B911"/>
    <mergeCell ref="A958:B958"/>
    <mergeCell ref="A959:B959"/>
    <mergeCell ref="A967:B967"/>
    <mergeCell ref="A968:B968"/>
    <mergeCell ref="A803:B803"/>
    <mergeCell ref="A820:B820"/>
    <mergeCell ref="A821:B821"/>
    <mergeCell ref="A864:B864"/>
    <mergeCell ref="A870:B870"/>
    <mergeCell ref="A893:B893"/>
    <mergeCell ref="A737:B737"/>
    <mergeCell ref="A753:B753"/>
    <mergeCell ref="A754:B754"/>
    <mergeCell ref="A761:B761"/>
    <mergeCell ref="A786:B786"/>
    <mergeCell ref="A787:B787"/>
    <mergeCell ref="A684:B684"/>
    <mergeCell ref="A693:B693"/>
    <mergeCell ref="A711:B711"/>
    <mergeCell ref="A712:B712"/>
    <mergeCell ref="A721:B721"/>
    <mergeCell ref="A736:B736"/>
    <mergeCell ref="A585:B585"/>
    <mergeCell ref="A605:B605"/>
    <mergeCell ref="A606:B606"/>
    <mergeCell ref="A623:B623"/>
    <mergeCell ref="A645:B645"/>
    <mergeCell ref="A683:B683"/>
    <mergeCell ref="A480:B480"/>
    <mergeCell ref="A524:B524"/>
    <mergeCell ref="A548:B548"/>
    <mergeCell ref="A569:B569"/>
    <mergeCell ref="A570:B570"/>
    <mergeCell ref="A584:B584"/>
    <mergeCell ref="A366:B366"/>
    <mergeCell ref="A382:B382"/>
    <mergeCell ref="A401:B401"/>
    <mergeCell ref="A402:B402"/>
    <mergeCell ref="A418:B418"/>
    <mergeCell ref="A479:B479"/>
    <mergeCell ref="A254:B254"/>
    <mergeCell ref="A280:B280"/>
    <mergeCell ref="A312:B312"/>
    <mergeCell ref="A313:B313"/>
    <mergeCell ref="A327:B327"/>
    <mergeCell ref="A365:B365"/>
    <mergeCell ref="A167:B167"/>
    <mergeCell ref="A199:B199"/>
    <mergeCell ref="A232:B232"/>
    <mergeCell ref="A233:B233"/>
    <mergeCell ref="A239:B239"/>
    <mergeCell ref="A240:B240"/>
    <mergeCell ref="A27:B27"/>
    <mergeCell ref="A43:B43"/>
    <mergeCell ref="A44:B44"/>
    <mergeCell ref="A66:B66"/>
    <mergeCell ref="A104:B104"/>
    <mergeCell ref="A131:B131"/>
    <mergeCell ref="E13:E14"/>
    <mergeCell ref="F13:F14"/>
    <mergeCell ref="G13:G14"/>
    <mergeCell ref="A26:B26"/>
    <mergeCell ref="A13:A14"/>
    <mergeCell ref="B13:B14"/>
    <mergeCell ref="C13:C14"/>
    <mergeCell ref="D13:D14"/>
  </mergeCells>
  <printOptions/>
  <pageMargins left="0.23" right="0.19" top="0.32" bottom="0.37" header="0.19" footer="0.2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Polina</cp:lastModifiedBy>
  <cp:lastPrinted>2016-07-18T11:30:34Z</cp:lastPrinted>
  <dcterms:created xsi:type="dcterms:W3CDTF">1996-10-08T23:32:33Z</dcterms:created>
  <dcterms:modified xsi:type="dcterms:W3CDTF">2017-07-19T10:56:28Z</dcterms:modified>
  <cp:category/>
  <cp:version/>
  <cp:contentType/>
  <cp:contentStatus/>
</cp:coreProperties>
</file>